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ject Gantt" sheetId="1" state="visible" r:id="rId1"/>
    <sheet xmlns:r="http://schemas.openxmlformats.org/officeDocument/2006/relationships" name="Team Capacity" sheetId="2" state="visible" r:id="rId2"/>
    <sheet xmlns:r="http://schemas.openxmlformats.org/officeDocument/2006/relationships" name="RAID Log" sheetId="3" state="visible" r:id="rId3"/>
    <sheet xmlns:r="http://schemas.openxmlformats.org/officeDocument/2006/relationships" name="How to Use" sheetId="4" state="visible" r:id="rId4"/>
  </sheets>
  <definedNames>
    <definedName name="_xlnm._FilterDatabase" localSheetId="0" hidden="1">'Project Gantt'!$A$7:$N$36</definedName>
    <definedName name="_xlnm.Print_Titles" localSheetId="0">'Project Gantt'!$1:$7</definedName>
    <definedName name="_xlnm.Print_Area" localSheetId="0">'Project Gantt'!$A$1:$BI$36</definedName>
  </definedNames>
  <calcPr calcId="124519" calcMode="auto" fullCalcOnLoad="1" forceFullCalc="1"/>
</workbook>
</file>

<file path=xl/styles.xml><?xml version="1.0" encoding="utf-8"?>
<styleSheet xmlns="http://schemas.openxmlformats.org/spreadsheetml/2006/main">
  <numFmts count="5">
    <numFmt numFmtId="164" formatCode="yyyy-mm-dd h:mm:ss"/>
    <numFmt numFmtId="165" formatCode="dd-mmm-yyyy"/>
    <numFmt numFmtId="166" formatCode="d"/>
    <numFmt numFmtId="167" formatCode="dd-mmm"/>
    <numFmt numFmtId="168" formatCode=";;;"/>
  </numFmts>
  <fonts count="14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color rgb="0017365D"/>
      <sz val="10"/>
    </font>
    <font>
      <name val="Arial"/>
      <b val="1"/>
      <color rgb="0017365D"/>
      <sz val="9"/>
    </font>
    <font>
      <name val="Arial"/>
      <b val="1"/>
      <color rgb="001F1F1F"/>
      <sz val="10"/>
    </font>
    <font>
      <name val="Arial"/>
      <b val="1"/>
      <color rgb="001F1F1F"/>
      <sz val="8"/>
    </font>
    <font>
      <name val="Arial"/>
      <b val="1"/>
      <color rgb="00FFFFFF"/>
      <sz val="9"/>
    </font>
    <font>
      <name val="Arial"/>
      <b val="1"/>
      <color rgb="00FFFFFF"/>
      <sz val="8"/>
    </font>
    <font>
      <name val="Arial"/>
      <b val="1"/>
      <color rgb="0017365D"/>
      <sz val="8"/>
    </font>
    <font>
      <name val="Arial"/>
      <color rgb="001F1F1F"/>
      <sz val="8"/>
    </font>
    <font>
      <name val="Arial"/>
      <b val="1"/>
      <color rgb="00FFFFFF"/>
      <sz val="15"/>
    </font>
    <font>
      <name val="Arial"/>
      <color rgb="001F1F1F"/>
      <sz val="9"/>
    </font>
    <font>
      <name val="Arial"/>
      <b val="1"/>
      <color rgb="00FFFFFF"/>
      <sz val="14"/>
    </font>
    <font>
      <name val="Arial"/>
      <b val="1"/>
      <color rgb="001F1F1F"/>
      <sz val="9"/>
    </font>
  </fonts>
  <fills count="8">
    <fill>
      <patternFill/>
    </fill>
    <fill>
      <patternFill patternType="gray125"/>
    </fill>
    <fill>
      <patternFill patternType="solid">
        <fgColor rgb="0017365D"/>
      </patternFill>
    </fill>
    <fill>
      <patternFill patternType="solid">
        <fgColor rgb="00D9EAF7"/>
      </patternFill>
    </fill>
    <fill>
      <patternFill patternType="solid">
        <fgColor rgb="00F2F2F2"/>
      </patternFill>
    </fill>
    <fill>
      <patternFill patternType="solid">
        <fgColor rgb="005B9BD5"/>
      </patternFill>
    </fill>
    <fill>
      <patternFill patternType="solid">
        <fgColor rgb="00FFFFFF"/>
      </patternFill>
    </fill>
    <fill>
      <patternFill patternType="solid">
        <fgColor rgb="00EEF5FA"/>
      </patternFill>
    </fill>
  </fills>
  <borders count="5">
    <border>
      <left/>
      <right/>
      <top/>
      <bottom/>
      <diagonal/>
    </border>
    <border>
      <bottom style="medium">
        <color rgb="0017365D"/>
      </bottom>
    </border>
    <border>
      <left style="thin">
        <color rgb="00D9E2F3"/>
      </left>
      <right style="thin">
        <color rgb="00D9E2F3"/>
      </right>
      <bottom style="medium">
        <color rgb="0017365D"/>
      </bottom>
    </border>
    <border>
      <bottom style="thin">
        <color rgb="00D9E2F3"/>
      </bottom>
    </border>
    <border>
      <left style="thin">
        <color rgb="00D9E2F3"/>
      </left>
      <right style="thin">
        <color rgb="00D9E2F3"/>
      </right>
      <bottom style="thin">
        <color rgb="00D9E2F3"/>
      </bottom>
    </border>
  </borders>
  <cellStyleXfs count="1">
    <xf numFmtId="0" fontId="0" fillId="0" borderId="0"/>
  </cellStyleXfs>
  <cellXfs count="47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/>
    </xf>
    <xf numFmtId="0" fontId="4" fillId="4" borderId="1" applyAlignment="1" pivotButton="0" quotePrefix="0" xfId="0">
      <alignment horizontal="left" vertical="center"/>
    </xf>
    <xf numFmtId="165" fontId="4" fillId="4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  <xf numFmtId="0" fontId="6" fillId="5" borderId="0" applyAlignment="1" pivotButton="0" quotePrefix="0" xfId="0">
      <alignment horizontal="center" vertical="center"/>
    </xf>
    <xf numFmtId="0" fontId="7" fillId="2" borderId="1" applyAlignment="1" pivotButton="0" quotePrefix="0" xfId="0">
      <alignment horizontal="center" vertical="center" wrapText="1"/>
    </xf>
    <xf numFmtId="166" fontId="5" fillId="3" borderId="2" applyAlignment="1" pivotButton="0" quotePrefix="0" xfId="0">
      <alignment horizontal="center" vertical="center"/>
    </xf>
    <xf numFmtId="0" fontId="8" fillId="3" borderId="3" applyAlignment="1" pivotButton="0" quotePrefix="0" xfId="0">
      <alignment horizontal="center" vertical="center"/>
    </xf>
    <xf numFmtId="0" fontId="8" fillId="3" borderId="3" applyAlignment="1" pivotButton="0" quotePrefix="0" xfId="0">
      <alignment horizontal="left" vertical="center" wrapText="1"/>
    </xf>
    <xf numFmtId="167" fontId="8" fillId="3" borderId="3" applyAlignment="1" pivotButton="0" quotePrefix="0" xfId="0">
      <alignment horizontal="center" vertical="center"/>
    </xf>
    <xf numFmtId="9" fontId="8" fillId="3" borderId="3" applyAlignment="1" pivotButton="0" quotePrefix="0" xfId="0">
      <alignment horizontal="center" vertical="center"/>
    </xf>
    <xf numFmtId="168" fontId="0" fillId="0" borderId="4" pivotButton="0" quotePrefix="0" xfId="0"/>
    <xf numFmtId="168" fontId="0" fillId="4" borderId="4" pivotButton="0" quotePrefix="0" xfId="0"/>
    <xf numFmtId="0" fontId="9" fillId="6" borderId="3" applyAlignment="1" pivotButton="0" quotePrefix="0" xfId="0">
      <alignment horizontal="center" vertical="center"/>
    </xf>
    <xf numFmtId="0" fontId="9" fillId="6" borderId="3" applyAlignment="1" pivotButton="0" quotePrefix="0" xfId="0">
      <alignment horizontal="left" vertical="center" wrapText="1"/>
    </xf>
    <xf numFmtId="167" fontId="9" fillId="6" borderId="3" applyAlignment="1" pivotButton="0" quotePrefix="0" xfId="0">
      <alignment horizontal="center" vertical="center"/>
    </xf>
    <xf numFmtId="9" fontId="9" fillId="6" borderId="3" applyAlignment="1" pivotButton="0" quotePrefix="0" xfId="0">
      <alignment horizontal="center" vertical="center"/>
    </xf>
    <xf numFmtId="0" fontId="9" fillId="7" borderId="3" applyAlignment="1" pivotButton="0" quotePrefix="0" xfId="0">
      <alignment horizontal="center" vertical="center"/>
    </xf>
    <xf numFmtId="0" fontId="9" fillId="7" borderId="3" applyAlignment="1" pivotButton="0" quotePrefix="0" xfId="0">
      <alignment horizontal="left" vertical="center" wrapText="1"/>
    </xf>
    <xf numFmtId="167" fontId="9" fillId="7" borderId="3" applyAlignment="1" pivotButton="0" quotePrefix="0" xfId="0">
      <alignment horizontal="center" vertical="center"/>
    </xf>
    <xf numFmtId="9" fontId="9" fillId="7" borderId="3" applyAlignment="1" pivotButton="0" quotePrefix="0" xfId="0">
      <alignment horizontal="center" vertical="center"/>
    </xf>
    <xf numFmtId="0" fontId="10" fillId="2" borderId="0" applyAlignment="1" pivotButton="0" quotePrefix="0" xfId="0">
      <alignment vertical="center"/>
    </xf>
    <xf numFmtId="0" fontId="6" fillId="5" borderId="1" applyAlignment="1" pivotButton="0" quotePrefix="0" xfId="0">
      <alignment horizontal="center"/>
    </xf>
    <xf numFmtId="0" fontId="11" fillId="7" borderId="3" applyAlignment="1" pivotButton="0" quotePrefix="0" xfId="0">
      <alignment horizontal="left"/>
    </xf>
    <xf numFmtId="0" fontId="11" fillId="7" borderId="3" applyAlignment="1" pivotButton="0" quotePrefix="0" xfId="0">
      <alignment horizontal="center"/>
    </xf>
    <xf numFmtId="9" fontId="11" fillId="7" borderId="3" applyAlignment="1" pivotButton="0" quotePrefix="0" xfId="0">
      <alignment horizontal="center"/>
    </xf>
    <xf numFmtId="0" fontId="11" fillId="6" borderId="3" applyAlignment="1" pivotButton="0" quotePrefix="0" xfId="0">
      <alignment horizontal="left"/>
    </xf>
    <xf numFmtId="0" fontId="11" fillId="6" borderId="3" applyAlignment="1" pivotButton="0" quotePrefix="0" xfId="0">
      <alignment horizontal="center"/>
    </xf>
    <xf numFmtId="9" fontId="11" fillId="6" borderId="3" applyAlignment="1" pivotButton="0" quotePrefix="0" xfId="0">
      <alignment horizontal="center"/>
    </xf>
    <xf numFmtId="0" fontId="12" fillId="2" borderId="0" applyAlignment="1" pivotButton="0" quotePrefix="0" xfId="0">
      <alignment vertical="center"/>
    </xf>
    <xf numFmtId="0" fontId="6" fillId="5" borderId="1" applyAlignment="1" pivotButton="0" quotePrefix="0" xfId="0">
      <alignment horizontal="center" wrapText="1"/>
    </xf>
    <xf numFmtId="0" fontId="11" fillId="7" borderId="3" applyAlignment="1" pivotButton="0" quotePrefix="0" xfId="0">
      <alignment horizontal="center" vertical="top"/>
    </xf>
    <xf numFmtId="0" fontId="11" fillId="7" borderId="3" applyAlignment="1" pivotButton="0" quotePrefix="0" xfId="0">
      <alignment horizontal="left" vertical="top"/>
    </xf>
    <xf numFmtId="0" fontId="11" fillId="7" borderId="3" applyAlignment="1" pivotButton="0" quotePrefix="0" xfId="0">
      <alignment horizontal="left" vertical="top" wrapText="1"/>
    </xf>
    <xf numFmtId="165" fontId="11" fillId="7" borderId="3" applyAlignment="1" pivotButton="0" quotePrefix="0" xfId="0">
      <alignment horizontal="center" vertical="top"/>
    </xf>
    <xf numFmtId="0" fontId="11" fillId="6" borderId="3" applyAlignment="1" pivotButton="0" quotePrefix="0" xfId="0">
      <alignment horizontal="center" vertical="top"/>
    </xf>
    <xf numFmtId="0" fontId="11" fillId="6" borderId="3" applyAlignment="1" pivotButton="0" quotePrefix="0" xfId="0">
      <alignment horizontal="left" vertical="top"/>
    </xf>
    <xf numFmtId="0" fontId="11" fillId="6" borderId="3" applyAlignment="1" pivotButton="0" quotePrefix="0" xfId="0">
      <alignment horizontal="left" vertical="top" wrapText="1"/>
    </xf>
    <xf numFmtId="165" fontId="11" fillId="6" borderId="3" applyAlignment="1" pivotButton="0" quotePrefix="0" xfId="0">
      <alignment horizontal="center" vertical="top"/>
    </xf>
    <xf numFmtId="0" fontId="6" fillId="5" borderId="0" applyAlignment="1" pivotButton="0" quotePrefix="0" xfId="0">
      <alignment horizontal="center"/>
    </xf>
    <xf numFmtId="0" fontId="11" fillId="7" borderId="3" applyAlignment="1" pivotButton="0" quotePrefix="0" xfId="0">
      <alignment horizontal="center" vertical="top" wrapText="1"/>
    </xf>
    <xf numFmtId="0" fontId="13" fillId="7" borderId="3" applyAlignment="1" pivotButton="0" quotePrefix="0" xfId="0">
      <alignment horizontal="left" vertical="top" wrapText="1"/>
    </xf>
    <xf numFmtId="0" fontId="11" fillId="6" borderId="3" applyAlignment="1" pivotButton="0" quotePrefix="0" xfId="0">
      <alignment horizontal="center" vertical="top" wrapText="1"/>
    </xf>
    <xf numFmtId="0" fontId="13" fillId="6" borderId="3" applyAlignment="1" pivotButton="0" quotePrefix="0" xfId="0">
      <alignment horizontal="left" vertical="top" wrapText="1"/>
    </xf>
  </cellXfs>
  <cellStyles count="1">
    <cellStyle name="Normal" xfId="0" builtinId="0" hidden="0"/>
  </cellStyles>
  <dxfs count="9">
    <dxf>
      <fill>
        <patternFill patternType="solid">
          <fgColor rgb="005B9BD5"/>
        </patternFill>
      </fill>
    </dxf>
    <dxf>
      <fill>
        <patternFill patternType="solid">
          <fgColor rgb="0070AD47"/>
        </patternFill>
      </fill>
    </dxf>
    <dxf>
      <fill>
        <patternFill patternType="solid">
          <fgColor rgb="008064A2"/>
        </patternFill>
      </fill>
    </dxf>
    <dxf>
      <border>
        <left style="medium">
          <color rgb="00C00000"/>
        </left>
      </border>
    </dxf>
    <dxf>
      <font>
        <b val="1"/>
        <color rgb="00C00000"/>
      </font>
      <fill>
        <patternFill patternType="solid">
          <fgColor rgb="00F4CCCC"/>
        </patternFill>
      </fill>
    </dxf>
    <dxf>
      <font>
        <b val="1"/>
        <color rgb="00C00000"/>
      </font>
      <fill>
        <patternFill patternType="solid">
          <fgColor rgb="00FCE4D6"/>
        </patternFill>
      </fill>
    </dxf>
    <dxf>
      <fill>
        <patternFill patternType="solid">
          <fgColor rgb="00F4CCCC"/>
        </patternFill>
      </fill>
    </dxf>
    <dxf>
      <fill>
        <patternFill patternType="solid">
          <fgColor rgb="00FFF2CC"/>
        </patternFill>
      </fill>
    </dxf>
    <dxf>
      <fill>
        <patternFill patternType="solid">
          <fgColor rgb="00D9EAD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Assigned vs available hours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'Team Capacity'!B3</f>
            </strRef>
          </tx>
          <spPr>
            <a:ln xmlns:a="http://schemas.openxmlformats.org/drawingml/2006/main">
              <a:prstDash val="solid"/>
            </a:ln>
          </spPr>
          <cat>
            <numRef>
              <f>'Team Capacity'!$A$4:$A$7</f>
            </numRef>
          </cat>
          <val>
            <numRef>
              <f>'Team Capacity'!$B$4:$B$7</f>
            </numRef>
          </val>
        </ser>
        <ser>
          <idx val="1"/>
          <order val="1"/>
          <tx>
            <strRef>
              <f>'Team Capacity'!C3</f>
            </strRef>
          </tx>
          <spPr>
            <a:ln xmlns:a="http://schemas.openxmlformats.org/drawingml/2006/main">
              <a:prstDash val="solid"/>
            </a:ln>
          </spPr>
          <cat>
            <numRef>
              <f>'Team Capacity'!$A$4:$A$7</f>
            </numRef>
          </cat>
          <val>
            <numRef>
              <f>'Team Capacity'!$C$4:$C$7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Role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Hours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9</row>
      <rowOff>0</rowOff>
    </from>
    <ext cx="5040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I36"/>
  <sheetViews>
    <sheetView showGridLines="0" zoomScale="75" workbookViewId="0">
      <pane xSplit="14" ySplit="7" topLeftCell="O8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31" customWidth="1" min="2" max="2"/>
    <col width="11" customWidth="1" min="3" max="3"/>
    <col width="16" customWidth="1" min="4" max="4"/>
    <col width="11" customWidth="1" min="5" max="5"/>
    <col width="10" customWidth="1" min="6" max="6"/>
    <col width="11" customWidth="1" min="7" max="7"/>
    <col width="13" customWidth="1" min="8" max="8"/>
    <col width="10" customWidth="1" min="9" max="9"/>
    <col width="10" customWidth="1" min="10" max="10"/>
    <col width="13" customWidth="1" min="11" max="11"/>
    <col width="11" customWidth="1" min="12" max="12"/>
    <col width="13" customWidth="1" min="13" max="13"/>
    <col width="39" customWidth="1" min="14" max="14"/>
    <col width="3" customWidth="1" min="15" max="15"/>
    <col width="3" customWidth="1" min="16" max="16"/>
    <col width="3" customWidth="1" min="17" max="17"/>
    <col width="3" customWidth="1" min="18" max="18"/>
    <col width="3" customWidth="1" min="19" max="19"/>
    <col width="3" customWidth="1" min="20" max="20"/>
    <col width="3" customWidth="1" min="21" max="21"/>
    <col width="3" customWidth="1" min="22" max="22"/>
    <col width="3" customWidth="1" min="23" max="23"/>
    <col width="3" customWidth="1" min="24" max="24"/>
    <col width="3" customWidth="1" min="25" max="25"/>
    <col width="3" customWidth="1" min="26" max="26"/>
    <col width="3" customWidth="1" min="27" max="27"/>
    <col width="3" customWidth="1" min="28" max="28"/>
    <col width="3" customWidth="1" min="29" max="29"/>
    <col width="3" customWidth="1" min="30" max="30"/>
    <col width="3" customWidth="1" min="31" max="31"/>
    <col width="3" customWidth="1" min="32" max="32"/>
    <col width="3" customWidth="1" min="33" max="33"/>
    <col width="3" customWidth="1" min="34" max="34"/>
    <col width="3" customWidth="1" min="35" max="35"/>
    <col width="3" customWidth="1" min="36" max="36"/>
    <col width="3" customWidth="1" min="37" max="37"/>
    <col width="3" customWidth="1" min="38" max="38"/>
    <col width="3" customWidth="1" min="39" max="39"/>
    <col width="3" customWidth="1" min="40" max="40"/>
    <col width="3" customWidth="1" min="41" max="41"/>
    <col width="3" customWidth="1" min="42" max="42"/>
    <col width="3" customWidth="1" min="43" max="43"/>
    <col width="3" customWidth="1" min="44" max="44"/>
    <col width="3" customWidth="1" min="45" max="45"/>
    <col width="3" customWidth="1" min="46" max="46"/>
    <col width="3" customWidth="1" min="47" max="47"/>
    <col width="3" customWidth="1" min="48" max="48"/>
    <col width="3" customWidth="1" min="49" max="49"/>
    <col width="3" customWidth="1" min="50" max="50"/>
    <col width="3" customWidth="1" min="51" max="51"/>
    <col width="3" customWidth="1" min="52" max="52"/>
    <col width="3" customWidth="1" min="53" max="53"/>
    <col width="3" customWidth="1" min="54" max="54"/>
    <col width="3" customWidth="1" min="55" max="55"/>
    <col width="3" customWidth="1" min="56" max="56"/>
    <col width="3" customWidth="1" min="57" max="57"/>
    <col width="3" customWidth="1" min="58" max="58"/>
    <col width="3" customWidth="1" min="59" max="59"/>
    <col width="3" customWidth="1" min="60" max="60"/>
    <col width="3" customWidth="1" min="61" max="61"/>
  </cols>
  <sheetData>
    <row r="1" ht="30" customHeight="1">
      <c r="A1" s="1" t="inlineStr">
        <is>
          <t>PRODUCT DELIVERY PLAN — EXAMPLE</t>
        </is>
      </c>
    </row>
    <row r="2" ht="20" customHeight="1">
      <c r="A2" s="2" t="inlineStr">
        <is>
          <t>Reusable delivery planning template for a Product Owner, two Developers and QA</t>
        </is>
      </c>
    </row>
    <row r="4">
      <c r="A4" s="3" t="inlineStr">
        <is>
          <t>Project</t>
        </is>
      </c>
      <c r="E4" s="3" t="inlineStr">
        <is>
          <t>Baseline start</t>
        </is>
      </c>
      <c r="H4" s="3" t="inlineStr">
        <is>
          <t>Status date</t>
        </is>
      </c>
      <c r="K4" s="3" t="inlineStr">
        <is>
          <t>Target release</t>
        </is>
      </c>
      <c r="N4" s="3" t="inlineStr">
        <is>
          <t>Working days/week</t>
        </is>
      </c>
    </row>
    <row r="5" ht="22" customHeight="1">
      <c r="A5" s="4" t="inlineStr">
        <is>
          <t>Customer Experience Release</t>
        </is>
      </c>
      <c r="E5" s="5" t="n">
        <v>46237</v>
      </c>
      <c r="H5" s="5" t="n">
        <v>46254</v>
      </c>
      <c r="K5" s="5" t="n">
        <v>46283</v>
      </c>
      <c r="N5" s="6" t="n">
        <v>5</v>
      </c>
    </row>
    <row r="6" ht="18" customHeight="1">
      <c r="O6" s="7" t="inlineStr">
        <is>
          <t>Aug 2026</t>
        </is>
      </c>
      <c r="AR6" s="7" t="inlineStr">
        <is>
          <t>Sep 2026</t>
        </is>
      </c>
    </row>
    <row r="7" ht="28" customHeight="1">
      <c r="A7" s="8" t="inlineStr">
        <is>
          <t>WBS</t>
        </is>
      </c>
      <c r="B7" s="8" t="inlineStr">
        <is>
          <t>Work item</t>
        </is>
      </c>
      <c r="C7" s="8" t="inlineStr">
        <is>
          <t>Type</t>
        </is>
      </c>
      <c r="D7" s="8" t="inlineStr">
        <is>
          <t>Owner</t>
        </is>
      </c>
      <c r="E7" s="8" t="inlineStr">
        <is>
          <t>Start</t>
        </is>
      </c>
      <c r="F7" s="8" t="inlineStr">
        <is>
          <t>Duration
(days)</t>
        </is>
      </c>
      <c r="G7" s="8" t="inlineStr">
        <is>
          <t>Finish</t>
        </is>
      </c>
      <c r="H7" s="8" t="inlineStr">
        <is>
          <t>Predecessor</t>
        </is>
      </c>
      <c r="I7" s="8" t="inlineStr">
        <is>
          <t>Priority</t>
        </is>
      </c>
      <c r="J7" s="8" t="inlineStr">
        <is>
          <t>Progress</t>
        </is>
      </c>
      <c r="K7" s="8" t="inlineStr">
        <is>
          <t>Status</t>
        </is>
      </c>
      <c r="L7" s="8" t="inlineStr">
        <is>
          <t>Effort
(hours)</t>
        </is>
      </c>
      <c r="M7" s="8" t="inlineStr">
        <is>
          <t>Schedule flag</t>
        </is>
      </c>
      <c r="N7" s="8" t="inlineStr">
        <is>
          <t>Notes</t>
        </is>
      </c>
      <c r="O7" s="9" t="n">
        <v>46237</v>
      </c>
      <c r="P7" s="9" t="n">
        <v>46238</v>
      </c>
      <c r="Q7" s="9" t="n">
        <v>46239</v>
      </c>
      <c r="R7" s="9" t="n">
        <v>46240</v>
      </c>
      <c r="S7" s="9" t="n">
        <v>46241</v>
      </c>
      <c r="T7" s="9" t="n">
        <v>46242</v>
      </c>
      <c r="U7" s="9" t="n">
        <v>46243</v>
      </c>
      <c r="V7" s="9" t="n">
        <v>46244</v>
      </c>
      <c r="W7" s="9" t="n">
        <v>46245</v>
      </c>
      <c r="X7" s="9" t="n">
        <v>46246</v>
      </c>
      <c r="Y7" s="9" t="n">
        <v>46247</v>
      </c>
      <c r="Z7" s="9" t="n">
        <v>46248</v>
      </c>
      <c r="AA7" s="9" t="n">
        <v>46249</v>
      </c>
      <c r="AB7" s="9" t="n">
        <v>46250</v>
      </c>
      <c r="AC7" s="9" t="n">
        <v>46251</v>
      </c>
      <c r="AD7" s="9" t="n">
        <v>46252</v>
      </c>
      <c r="AE7" s="9" t="n">
        <v>46253</v>
      </c>
      <c r="AF7" s="9" t="n">
        <v>46254</v>
      </c>
      <c r="AG7" s="9" t="n">
        <v>46255</v>
      </c>
      <c r="AH7" s="9" t="n">
        <v>46256</v>
      </c>
      <c r="AI7" s="9" t="n">
        <v>46257</v>
      </c>
      <c r="AJ7" s="9" t="n">
        <v>46258</v>
      </c>
      <c r="AK7" s="9" t="n">
        <v>46259</v>
      </c>
      <c r="AL7" s="9" t="n">
        <v>46260</v>
      </c>
      <c r="AM7" s="9" t="n">
        <v>46261</v>
      </c>
      <c r="AN7" s="9" t="n">
        <v>46262</v>
      </c>
      <c r="AO7" s="9" t="n">
        <v>46263</v>
      </c>
      <c r="AP7" s="9" t="n">
        <v>46264</v>
      </c>
      <c r="AQ7" s="9" t="n">
        <v>46265</v>
      </c>
      <c r="AR7" s="9" t="n">
        <v>46266</v>
      </c>
      <c r="AS7" s="9" t="n">
        <v>46267</v>
      </c>
      <c r="AT7" s="9" t="n">
        <v>46268</v>
      </c>
      <c r="AU7" s="9" t="n">
        <v>46269</v>
      </c>
      <c r="AV7" s="9" t="n">
        <v>46270</v>
      </c>
      <c r="AW7" s="9" t="n">
        <v>46271</v>
      </c>
      <c r="AX7" s="9" t="n">
        <v>46272</v>
      </c>
      <c r="AY7" s="9" t="n">
        <v>46273</v>
      </c>
      <c r="AZ7" s="9" t="n">
        <v>46274</v>
      </c>
      <c r="BA7" s="9" t="n">
        <v>46275</v>
      </c>
      <c r="BB7" s="9" t="n">
        <v>46276</v>
      </c>
      <c r="BC7" s="9" t="n">
        <v>46277</v>
      </c>
      <c r="BD7" s="9" t="n">
        <v>46278</v>
      </c>
      <c r="BE7" s="9" t="n">
        <v>46279</v>
      </c>
      <c r="BF7" s="9" t="n">
        <v>46280</v>
      </c>
      <c r="BG7" s="9" t="n">
        <v>46281</v>
      </c>
      <c r="BH7" s="9" t="n">
        <v>46282</v>
      </c>
      <c r="BI7" s="9" t="n">
        <v>46283</v>
      </c>
    </row>
    <row r="8" ht="29" customHeight="1">
      <c r="A8" s="10" t="inlineStr">
        <is>
          <t>1.0</t>
        </is>
      </c>
      <c r="B8" s="11" t="inlineStr">
        <is>
          <t>Discovery and project baseline</t>
        </is>
      </c>
      <c r="C8" s="10" t="inlineStr">
        <is>
          <t>Phase</t>
        </is>
      </c>
      <c r="D8" s="10" t="inlineStr">
        <is>
          <t>Product Owner</t>
        </is>
      </c>
      <c r="E8" s="12" t="n">
        <v>46237</v>
      </c>
      <c r="F8" s="10" t="n">
        <v>5</v>
      </c>
      <c r="G8" s="12">
        <f>WORKDAY(E8,F8-1)</f>
        <v/>
      </c>
      <c r="H8" s="10" t="n"/>
      <c r="I8" s="10" t="inlineStr">
        <is>
          <t>High</t>
        </is>
      </c>
      <c r="J8" s="13" t="n">
        <v>1</v>
      </c>
      <c r="K8" s="10" t="inlineStr">
        <is>
          <t>Done</t>
        </is>
      </c>
      <c r="L8" s="10" t="n">
        <v>20</v>
      </c>
      <c r="M8" s="10">
        <f>IF(K8="Done","Complete",IF(G8&lt;$H$5,"Late",IF(E8&lt;=$H$5,"Active","Planned")))</f>
        <v/>
      </c>
      <c r="N8" s="11" t="inlineStr">
        <is>
          <t>Clarify scope, stakeholders and measurable outcomes.</t>
        </is>
      </c>
      <c r="O8" s="14">
        <f>IF(AND(O$7&gt;=$E8,O$7&lt;=$G8),IF(O$7&lt;=$E8+ROUND(($G8-$E8)*$J8,0),2,1),"")</f>
        <v/>
      </c>
      <c r="P8" s="14">
        <f>IF(AND(P$7&gt;=$E8,P$7&lt;=$G8),IF(P$7&lt;=$E8+ROUND(($G8-$E8)*$J8,0),2,1),"")</f>
        <v/>
      </c>
      <c r="Q8" s="14">
        <f>IF(AND(Q$7&gt;=$E8,Q$7&lt;=$G8),IF(Q$7&lt;=$E8+ROUND(($G8-$E8)*$J8,0),2,1),"")</f>
        <v/>
      </c>
      <c r="R8" s="14">
        <f>IF(AND(R$7&gt;=$E8,R$7&lt;=$G8),IF(R$7&lt;=$E8+ROUND(($G8-$E8)*$J8,0),2,1),"")</f>
        <v/>
      </c>
      <c r="S8" s="14">
        <f>IF(AND(S$7&gt;=$E8,S$7&lt;=$G8),IF(S$7&lt;=$E8+ROUND(($G8-$E8)*$J8,0),2,1),"")</f>
        <v/>
      </c>
      <c r="T8" s="15">
        <f>IF(AND(T$7&gt;=$E8,T$7&lt;=$G8),IF(T$7&lt;=$E8+ROUND(($G8-$E8)*$J8,0),2,1),"")</f>
        <v/>
      </c>
      <c r="U8" s="15">
        <f>IF(AND(U$7&gt;=$E8,U$7&lt;=$G8),IF(U$7&lt;=$E8+ROUND(($G8-$E8)*$J8,0),2,1),"")</f>
        <v/>
      </c>
      <c r="V8" s="14">
        <f>IF(AND(V$7&gt;=$E8,V$7&lt;=$G8),IF(V$7&lt;=$E8+ROUND(($G8-$E8)*$J8,0),2,1),"")</f>
        <v/>
      </c>
      <c r="W8" s="14">
        <f>IF(AND(W$7&gt;=$E8,W$7&lt;=$G8),IF(W$7&lt;=$E8+ROUND(($G8-$E8)*$J8,0),2,1),"")</f>
        <v/>
      </c>
      <c r="X8" s="14">
        <f>IF(AND(X$7&gt;=$E8,X$7&lt;=$G8),IF(X$7&lt;=$E8+ROUND(($G8-$E8)*$J8,0),2,1),"")</f>
        <v/>
      </c>
      <c r="Y8" s="14">
        <f>IF(AND(Y$7&gt;=$E8,Y$7&lt;=$G8),IF(Y$7&lt;=$E8+ROUND(($G8-$E8)*$J8,0),2,1),"")</f>
        <v/>
      </c>
      <c r="Z8" s="14">
        <f>IF(AND(Z$7&gt;=$E8,Z$7&lt;=$G8),IF(Z$7&lt;=$E8+ROUND(($G8-$E8)*$J8,0),2,1),"")</f>
        <v/>
      </c>
      <c r="AA8" s="15">
        <f>IF(AND(AA$7&gt;=$E8,AA$7&lt;=$G8),IF(AA$7&lt;=$E8+ROUND(($G8-$E8)*$J8,0),2,1),"")</f>
        <v/>
      </c>
      <c r="AB8" s="15">
        <f>IF(AND(AB$7&gt;=$E8,AB$7&lt;=$G8),IF(AB$7&lt;=$E8+ROUND(($G8-$E8)*$J8,0),2,1),"")</f>
        <v/>
      </c>
      <c r="AC8" s="14">
        <f>IF(AND(AC$7&gt;=$E8,AC$7&lt;=$G8),IF(AC$7&lt;=$E8+ROUND(($G8-$E8)*$J8,0),2,1),"")</f>
        <v/>
      </c>
      <c r="AD8" s="14">
        <f>IF(AND(AD$7&gt;=$E8,AD$7&lt;=$G8),IF(AD$7&lt;=$E8+ROUND(($G8-$E8)*$J8,0),2,1),"")</f>
        <v/>
      </c>
      <c r="AE8" s="14">
        <f>IF(AND(AE$7&gt;=$E8,AE$7&lt;=$G8),IF(AE$7&lt;=$E8+ROUND(($G8-$E8)*$J8,0),2,1),"")</f>
        <v/>
      </c>
      <c r="AF8" s="14">
        <f>IF(AND(AF$7&gt;=$E8,AF$7&lt;=$G8),IF(AF$7&lt;=$E8+ROUND(($G8-$E8)*$J8,0),2,1),"")</f>
        <v/>
      </c>
      <c r="AG8" s="14">
        <f>IF(AND(AG$7&gt;=$E8,AG$7&lt;=$G8),IF(AG$7&lt;=$E8+ROUND(($G8-$E8)*$J8,0),2,1),"")</f>
        <v/>
      </c>
      <c r="AH8" s="15">
        <f>IF(AND(AH$7&gt;=$E8,AH$7&lt;=$G8),IF(AH$7&lt;=$E8+ROUND(($G8-$E8)*$J8,0),2,1),"")</f>
        <v/>
      </c>
      <c r="AI8" s="15">
        <f>IF(AND(AI$7&gt;=$E8,AI$7&lt;=$G8),IF(AI$7&lt;=$E8+ROUND(($G8-$E8)*$J8,0),2,1),"")</f>
        <v/>
      </c>
      <c r="AJ8" s="14">
        <f>IF(AND(AJ$7&gt;=$E8,AJ$7&lt;=$G8),IF(AJ$7&lt;=$E8+ROUND(($G8-$E8)*$J8,0),2,1),"")</f>
        <v/>
      </c>
      <c r="AK8" s="14">
        <f>IF(AND(AK$7&gt;=$E8,AK$7&lt;=$G8),IF(AK$7&lt;=$E8+ROUND(($G8-$E8)*$J8,0),2,1),"")</f>
        <v/>
      </c>
      <c r="AL8" s="14">
        <f>IF(AND(AL$7&gt;=$E8,AL$7&lt;=$G8),IF(AL$7&lt;=$E8+ROUND(($G8-$E8)*$J8,0),2,1),"")</f>
        <v/>
      </c>
      <c r="AM8" s="14">
        <f>IF(AND(AM$7&gt;=$E8,AM$7&lt;=$G8),IF(AM$7&lt;=$E8+ROUND(($G8-$E8)*$J8,0),2,1),"")</f>
        <v/>
      </c>
      <c r="AN8" s="14">
        <f>IF(AND(AN$7&gt;=$E8,AN$7&lt;=$G8),IF(AN$7&lt;=$E8+ROUND(($G8-$E8)*$J8,0),2,1),"")</f>
        <v/>
      </c>
      <c r="AO8" s="15">
        <f>IF(AND(AO$7&gt;=$E8,AO$7&lt;=$G8),IF(AO$7&lt;=$E8+ROUND(($G8-$E8)*$J8,0),2,1),"")</f>
        <v/>
      </c>
      <c r="AP8" s="15">
        <f>IF(AND(AP$7&gt;=$E8,AP$7&lt;=$G8),IF(AP$7&lt;=$E8+ROUND(($G8-$E8)*$J8,0),2,1),"")</f>
        <v/>
      </c>
      <c r="AQ8" s="14">
        <f>IF(AND(AQ$7&gt;=$E8,AQ$7&lt;=$G8),IF(AQ$7&lt;=$E8+ROUND(($G8-$E8)*$J8,0),2,1),"")</f>
        <v/>
      </c>
      <c r="AR8" s="14">
        <f>IF(AND(AR$7&gt;=$E8,AR$7&lt;=$G8),IF(AR$7&lt;=$E8+ROUND(($G8-$E8)*$J8,0),2,1),"")</f>
        <v/>
      </c>
      <c r="AS8" s="14">
        <f>IF(AND(AS$7&gt;=$E8,AS$7&lt;=$G8),IF(AS$7&lt;=$E8+ROUND(($G8-$E8)*$J8,0),2,1),"")</f>
        <v/>
      </c>
      <c r="AT8" s="14">
        <f>IF(AND(AT$7&gt;=$E8,AT$7&lt;=$G8),IF(AT$7&lt;=$E8+ROUND(($G8-$E8)*$J8,0),2,1),"")</f>
        <v/>
      </c>
      <c r="AU8" s="14">
        <f>IF(AND(AU$7&gt;=$E8,AU$7&lt;=$G8),IF(AU$7&lt;=$E8+ROUND(($G8-$E8)*$J8,0),2,1),"")</f>
        <v/>
      </c>
      <c r="AV8" s="15">
        <f>IF(AND(AV$7&gt;=$E8,AV$7&lt;=$G8),IF(AV$7&lt;=$E8+ROUND(($G8-$E8)*$J8,0),2,1),"")</f>
        <v/>
      </c>
      <c r="AW8" s="15">
        <f>IF(AND(AW$7&gt;=$E8,AW$7&lt;=$G8),IF(AW$7&lt;=$E8+ROUND(($G8-$E8)*$J8,0),2,1),"")</f>
        <v/>
      </c>
      <c r="AX8" s="14">
        <f>IF(AND(AX$7&gt;=$E8,AX$7&lt;=$G8),IF(AX$7&lt;=$E8+ROUND(($G8-$E8)*$J8,0),2,1),"")</f>
        <v/>
      </c>
      <c r="AY8" s="14">
        <f>IF(AND(AY$7&gt;=$E8,AY$7&lt;=$G8),IF(AY$7&lt;=$E8+ROUND(($G8-$E8)*$J8,0),2,1),"")</f>
        <v/>
      </c>
      <c r="AZ8" s="14">
        <f>IF(AND(AZ$7&gt;=$E8,AZ$7&lt;=$G8),IF(AZ$7&lt;=$E8+ROUND(($G8-$E8)*$J8,0),2,1),"")</f>
        <v/>
      </c>
      <c r="BA8" s="14">
        <f>IF(AND(BA$7&gt;=$E8,BA$7&lt;=$G8),IF(BA$7&lt;=$E8+ROUND(($G8-$E8)*$J8,0),2,1),"")</f>
        <v/>
      </c>
      <c r="BB8" s="14">
        <f>IF(AND(BB$7&gt;=$E8,BB$7&lt;=$G8),IF(BB$7&lt;=$E8+ROUND(($G8-$E8)*$J8,0),2,1),"")</f>
        <v/>
      </c>
      <c r="BC8" s="15">
        <f>IF(AND(BC$7&gt;=$E8,BC$7&lt;=$G8),IF(BC$7&lt;=$E8+ROUND(($G8-$E8)*$J8,0),2,1),"")</f>
        <v/>
      </c>
      <c r="BD8" s="15">
        <f>IF(AND(BD$7&gt;=$E8,BD$7&lt;=$G8),IF(BD$7&lt;=$E8+ROUND(($G8-$E8)*$J8,0),2,1),"")</f>
        <v/>
      </c>
      <c r="BE8" s="14">
        <f>IF(AND(BE$7&gt;=$E8,BE$7&lt;=$G8),IF(BE$7&lt;=$E8+ROUND(($G8-$E8)*$J8,0),2,1),"")</f>
        <v/>
      </c>
      <c r="BF8" s="14">
        <f>IF(AND(BF$7&gt;=$E8,BF$7&lt;=$G8),IF(BF$7&lt;=$E8+ROUND(($G8-$E8)*$J8,0),2,1),"")</f>
        <v/>
      </c>
      <c r="BG8" s="14">
        <f>IF(AND(BG$7&gt;=$E8,BG$7&lt;=$G8),IF(BG$7&lt;=$E8+ROUND(($G8-$E8)*$J8,0),2,1),"")</f>
        <v/>
      </c>
      <c r="BH8" s="14">
        <f>IF(AND(BH$7&gt;=$E8,BH$7&lt;=$G8),IF(BH$7&lt;=$E8+ROUND(($G8-$E8)*$J8,0),2,1),"")</f>
        <v/>
      </c>
      <c r="BI8" s="14">
        <f>IF(AND(BI$7&gt;=$E8,BI$7&lt;=$G8),IF(BI$7&lt;=$E8+ROUND(($G8-$E8)*$J8,0),2,1),"")</f>
        <v/>
      </c>
    </row>
    <row r="9" ht="27" customHeight="1">
      <c r="A9" s="16" t="inlineStr">
        <is>
          <t>1.1</t>
        </is>
      </c>
      <c r="B9" s="17" t="inlineStr">
        <is>
          <t>Stakeholder interviews</t>
        </is>
      </c>
      <c r="C9" s="16" t="inlineStr">
        <is>
          <t>Task</t>
        </is>
      </c>
      <c r="D9" s="16" t="inlineStr">
        <is>
          <t>Product Owner</t>
        </is>
      </c>
      <c r="E9" s="18" t="n">
        <v>46237</v>
      </c>
      <c r="F9" s="16" t="n">
        <v>2</v>
      </c>
      <c r="G9" s="18">
        <f>WORKDAY(E9,F9-1)</f>
        <v/>
      </c>
      <c r="H9" s="16" t="n"/>
      <c r="I9" s="16" t="inlineStr">
        <is>
          <t>High</t>
        </is>
      </c>
      <c r="J9" s="19" t="n">
        <v>1</v>
      </c>
      <c r="K9" s="16" t="inlineStr">
        <is>
          <t>Done</t>
        </is>
      </c>
      <c r="L9" s="16" t="n">
        <v>12</v>
      </c>
      <c r="M9" s="16">
        <f>IF(K9="Done","Complete",IF(G9&lt;$H$5,"Late",IF(E9&lt;=$H$5,"Active","Planned")))</f>
        <v/>
      </c>
      <c r="N9" s="17" t="inlineStr">
        <is>
          <t>Interview sales, support and operations.</t>
        </is>
      </c>
      <c r="O9" s="14">
        <f>IF(AND(O$7&gt;=$E9,O$7&lt;=$G9),IF(O$7&lt;=$E9+ROUND(($G9-$E9)*$J9,0),2,1),"")</f>
        <v/>
      </c>
      <c r="P9" s="14">
        <f>IF(AND(P$7&gt;=$E9,P$7&lt;=$G9),IF(P$7&lt;=$E9+ROUND(($G9-$E9)*$J9,0),2,1),"")</f>
        <v/>
      </c>
      <c r="Q9" s="14">
        <f>IF(AND(Q$7&gt;=$E9,Q$7&lt;=$G9),IF(Q$7&lt;=$E9+ROUND(($G9-$E9)*$J9,0),2,1),"")</f>
        <v/>
      </c>
      <c r="R9" s="14">
        <f>IF(AND(R$7&gt;=$E9,R$7&lt;=$G9),IF(R$7&lt;=$E9+ROUND(($G9-$E9)*$J9,0),2,1),"")</f>
        <v/>
      </c>
      <c r="S9" s="14">
        <f>IF(AND(S$7&gt;=$E9,S$7&lt;=$G9),IF(S$7&lt;=$E9+ROUND(($G9-$E9)*$J9,0),2,1),"")</f>
        <v/>
      </c>
      <c r="T9" s="15">
        <f>IF(AND(T$7&gt;=$E9,T$7&lt;=$G9),IF(T$7&lt;=$E9+ROUND(($G9-$E9)*$J9,0),2,1),"")</f>
        <v/>
      </c>
      <c r="U9" s="15">
        <f>IF(AND(U$7&gt;=$E9,U$7&lt;=$G9),IF(U$7&lt;=$E9+ROUND(($G9-$E9)*$J9,0),2,1),"")</f>
        <v/>
      </c>
      <c r="V9" s="14">
        <f>IF(AND(V$7&gt;=$E9,V$7&lt;=$G9),IF(V$7&lt;=$E9+ROUND(($G9-$E9)*$J9,0),2,1),"")</f>
        <v/>
      </c>
      <c r="W9" s="14">
        <f>IF(AND(W$7&gt;=$E9,W$7&lt;=$G9),IF(W$7&lt;=$E9+ROUND(($G9-$E9)*$J9,0),2,1),"")</f>
        <v/>
      </c>
      <c r="X9" s="14">
        <f>IF(AND(X$7&gt;=$E9,X$7&lt;=$G9),IF(X$7&lt;=$E9+ROUND(($G9-$E9)*$J9,0),2,1),"")</f>
        <v/>
      </c>
      <c r="Y9" s="14">
        <f>IF(AND(Y$7&gt;=$E9,Y$7&lt;=$G9),IF(Y$7&lt;=$E9+ROUND(($G9-$E9)*$J9,0),2,1),"")</f>
        <v/>
      </c>
      <c r="Z9" s="14">
        <f>IF(AND(Z$7&gt;=$E9,Z$7&lt;=$G9),IF(Z$7&lt;=$E9+ROUND(($G9-$E9)*$J9,0),2,1),"")</f>
        <v/>
      </c>
      <c r="AA9" s="15">
        <f>IF(AND(AA$7&gt;=$E9,AA$7&lt;=$G9),IF(AA$7&lt;=$E9+ROUND(($G9-$E9)*$J9,0),2,1),"")</f>
        <v/>
      </c>
      <c r="AB9" s="15">
        <f>IF(AND(AB$7&gt;=$E9,AB$7&lt;=$G9),IF(AB$7&lt;=$E9+ROUND(($G9-$E9)*$J9,0),2,1),"")</f>
        <v/>
      </c>
      <c r="AC9" s="14">
        <f>IF(AND(AC$7&gt;=$E9,AC$7&lt;=$G9),IF(AC$7&lt;=$E9+ROUND(($G9-$E9)*$J9,0),2,1),"")</f>
        <v/>
      </c>
      <c r="AD9" s="14">
        <f>IF(AND(AD$7&gt;=$E9,AD$7&lt;=$G9),IF(AD$7&lt;=$E9+ROUND(($G9-$E9)*$J9,0),2,1),"")</f>
        <v/>
      </c>
      <c r="AE9" s="14">
        <f>IF(AND(AE$7&gt;=$E9,AE$7&lt;=$G9),IF(AE$7&lt;=$E9+ROUND(($G9-$E9)*$J9,0),2,1),"")</f>
        <v/>
      </c>
      <c r="AF9" s="14">
        <f>IF(AND(AF$7&gt;=$E9,AF$7&lt;=$G9),IF(AF$7&lt;=$E9+ROUND(($G9-$E9)*$J9,0),2,1),"")</f>
        <v/>
      </c>
      <c r="AG9" s="14">
        <f>IF(AND(AG$7&gt;=$E9,AG$7&lt;=$G9),IF(AG$7&lt;=$E9+ROUND(($G9-$E9)*$J9,0),2,1),"")</f>
        <v/>
      </c>
      <c r="AH9" s="15">
        <f>IF(AND(AH$7&gt;=$E9,AH$7&lt;=$G9),IF(AH$7&lt;=$E9+ROUND(($G9-$E9)*$J9,0),2,1),"")</f>
        <v/>
      </c>
      <c r="AI9" s="15">
        <f>IF(AND(AI$7&gt;=$E9,AI$7&lt;=$G9),IF(AI$7&lt;=$E9+ROUND(($G9-$E9)*$J9,0),2,1),"")</f>
        <v/>
      </c>
      <c r="AJ9" s="14">
        <f>IF(AND(AJ$7&gt;=$E9,AJ$7&lt;=$G9),IF(AJ$7&lt;=$E9+ROUND(($G9-$E9)*$J9,0),2,1),"")</f>
        <v/>
      </c>
      <c r="AK9" s="14">
        <f>IF(AND(AK$7&gt;=$E9,AK$7&lt;=$G9),IF(AK$7&lt;=$E9+ROUND(($G9-$E9)*$J9,0),2,1),"")</f>
        <v/>
      </c>
      <c r="AL9" s="14">
        <f>IF(AND(AL$7&gt;=$E9,AL$7&lt;=$G9),IF(AL$7&lt;=$E9+ROUND(($G9-$E9)*$J9,0),2,1),"")</f>
        <v/>
      </c>
      <c r="AM9" s="14">
        <f>IF(AND(AM$7&gt;=$E9,AM$7&lt;=$G9),IF(AM$7&lt;=$E9+ROUND(($G9-$E9)*$J9,0),2,1),"")</f>
        <v/>
      </c>
      <c r="AN9" s="14">
        <f>IF(AND(AN$7&gt;=$E9,AN$7&lt;=$G9),IF(AN$7&lt;=$E9+ROUND(($G9-$E9)*$J9,0),2,1),"")</f>
        <v/>
      </c>
      <c r="AO9" s="15">
        <f>IF(AND(AO$7&gt;=$E9,AO$7&lt;=$G9),IF(AO$7&lt;=$E9+ROUND(($G9-$E9)*$J9,0),2,1),"")</f>
        <v/>
      </c>
      <c r="AP9" s="15">
        <f>IF(AND(AP$7&gt;=$E9,AP$7&lt;=$G9),IF(AP$7&lt;=$E9+ROUND(($G9-$E9)*$J9,0),2,1),"")</f>
        <v/>
      </c>
      <c r="AQ9" s="14">
        <f>IF(AND(AQ$7&gt;=$E9,AQ$7&lt;=$G9),IF(AQ$7&lt;=$E9+ROUND(($G9-$E9)*$J9,0),2,1),"")</f>
        <v/>
      </c>
      <c r="AR9" s="14">
        <f>IF(AND(AR$7&gt;=$E9,AR$7&lt;=$G9),IF(AR$7&lt;=$E9+ROUND(($G9-$E9)*$J9,0),2,1),"")</f>
        <v/>
      </c>
      <c r="AS9" s="14">
        <f>IF(AND(AS$7&gt;=$E9,AS$7&lt;=$G9),IF(AS$7&lt;=$E9+ROUND(($G9-$E9)*$J9,0),2,1),"")</f>
        <v/>
      </c>
      <c r="AT9" s="14">
        <f>IF(AND(AT$7&gt;=$E9,AT$7&lt;=$G9),IF(AT$7&lt;=$E9+ROUND(($G9-$E9)*$J9,0),2,1),"")</f>
        <v/>
      </c>
      <c r="AU9" s="14">
        <f>IF(AND(AU$7&gt;=$E9,AU$7&lt;=$G9),IF(AU$7&lt;=$E9+ROUND(($G9-$E9)*$J9,0),2,1),"")</f>
        <v/>
      </c>
      <c r="AV9" s="15">
        <f>IF(AND(AV$7&gt;=$E9,AV$7&lt;=$G9),IF(AV$7&lt;=$E9+ROUND(($G9-$E9)*$J9,0),2,1),"")</f>
        <v/>
      </c>
      <c r="AW9" s="15">
        <f>IF(AND(AW$7&gt;=$E9,AW$7&lt;=$G9),IF(AW$7&lt;=$E9+ROUND(($G9-$E9)*$J9,0),2,1),"")</f>
        <v/>
      </c>
      <c r="AX9" s="14">
        <f>IF(AND(AX$7&gt;=$E9,AX$7&lt;=$G9),IF(AX$7&lt;=$E9+ROUND(($G9-$E9)*$J9,0),2,1),"")</f>
        <v/>
      </c>
      <c r="AY9" s="14">
        <f>IF(AND(AY$7&gt;=$E9,AY$7&lt;=$G9),IF(AY$7&lt;=$E9+ROUND(($G9-$E9)*$J9,0),2,1),"")</f>
        <v/>
      </c>
      <c r="AZ9" s="14">
        <f>IF(AND(AZ$7&gt;=$E9,AZ$7&lt;=$G9),IF(AZ$7&lt;=$E9+ROUND(($G9-$E9)*$J9,0),2,1),"")</f>
        <v/>
      </c>
      <c r="BA9" s="14">
        <f>IF(AND(BA$7&gt;=$E9,BA$7&lt;=$G9),IF(BA$7&lt;=$E9+ROUND(($G9-$E9)*$J9,0),2,1),"")</f>
        <v/>
      </c>
      <c r="BB9" s="14">
        <f>IF(AND(BB$7&gt;=$E9,BB$7&lt;=$G9),IF(BB$7&lt;=$E9+ROUND(($G9-$E9)*$J9,0),2,1),"")</f>
        <v/>
      </c>
      <c r="BC9" s="15">
        <f>IF(AND(BC$7&gt;=$E9,BC$7&lt;=$G9),IF(BC$7&lt;=$E9+ROUND(($G9-$E9)*$J9,0),2,1),"")</f>
        <v/>
      </c>
      <c r="BD9" s="15">
        <f>IF(AND(BD$7&gt;=$E9,BD$7&lt;=$G9),IF(BD$7&lt;=$E9+ROUND(($G9-$E9)*$J9,0),2,1),"")</f>
        <v/>
      </c>
      <c r="BE9" s="14">
        <f>IF(AND(BE$7&gt;=$E9,BE$7&lt;=$G9),IF(BE$7&lt;=$E9+ROUND(($G9-$E9)*$J9,0),2,1),"")</f>
        <v/>
      </c>
      <c r="BF9" s="14">
        <f>IF(AND(BF$7&gt;=$E9,BF$7&lt;=$G9),IF(BF$7&lt;=$E9+ROUND(($G9-$E9)*$J9,0),2,1),"")</f>
        <v/>
      </c>
      <c r="BG9" s="14">
        <f>IF(AND(BG$7&gt;=$E9,BG$7&lt;=$G9),IF(BG$7&lt;=$E9+ROUND(($G9-$E9)*$J9,0),2,1),"")</f>
        <v/>
      </c>
      <c r="BH9" s="14">
        <f>IF(AND(BH$7&gt;=$E9,BH$7&lt;=$G9),IF(BH$7&lt;=$E9+ROUND(($G9-$E9)*$J9,0),2,1),"")</f>
        <v/>
      </c>
      <c r="BI9" s="14">
        <f>IF(AND(BI$7&gt;=$E9,BI$7&lt;=$G9),IF(BI$7&lt;=$E9+ROUND(($G9-$E9)*$J9,0),2,1),"")</f>
        <v/>
      </c>
    </row>
    <row r="10" ht="27" customHeight="1">
      <c r="A10" s="20" t="inlineStr">
        <is>
          <t>1.2</t>
        </is>
      </c>
      <c r="B10" s="21" t="inlineStr">
        <is>
          <t>Product vision and success metrics</t>
        </is>
      </c>
      <c r="C10" s="20" t="inlineStr">
        <is>
          <t>Task</t>
        </is>
      </c>
      <c r="D10" s="20" t="inlineStr">
        <is>
          <t>Product Owner</t>
        </is>
      </c>
      <c r="E10" s="22" t="n">
        <v>46239</v>
      </c>
      <c r="F10" s="20" t="n">
        <v>2</v>
      </c>
      <c r="G10" s="22">
        <f>WORKDAY(E10,F10-1)</f>
        <v/>
      </c>
      <c r="H10" s="20" t="inlineStr">
        <is>
          <t>1.1</t>
        </is>
      </c>
      <c r="I10" s="20" t="inlineStr">
        <is>
          <t>High</t>
        </is>
      </c>
      <c r="J10" s="23" t="n">
        <v>1</v>
      </c>
      <c r="K10" s="20" t="inlineStr">
        <is>
          <t>Done</t>
        </is>
      </c>
      <c r="L10" s="20" t="n">
        <v>8</v>
      </c>
      <c r="M10" s="20">
        <f>IF(K10="Done","Complete",IF(G10&lt;$H$5,"Late",IF(E10&lt;=$H$5,"Active","Planned")))</f>
        <v/>
      </c>
      <c r="N10" s="21" t="inlineStr">
        <is>
          <t>Define adoption, conversion and support-volume targets.</t>
        </is>
      </c>
      <c r="O10" s="14">
        <f>IF(AND(O$7&gt;=$E10,O$7&lt;=$G10),IF(O$7&lt;=$E10+ROUND(($G10-$E10)*$J10,0),2,1),"")</f>
        <v/>
      </c>
      <c r="P10" s="14">
        <f>IF(AND(P$7&gt;=$E10,P$7&lt;=$G10),IF(P$7&lt;=$E10+ROUND(($G10-$E10)*$J10,0),2,1),"")</f>
        <v/>
      </c>
      <c r="Q10" s="14">
        <f>IF(AND(Q$7&gt;=$E10,Q$7&lt;=$G10),IF(Q$7&lt;=$E10+ROUND(($G10-$E10)*$J10,0),2,1),"")</f>
        <v/>
      </c>
      <c r="R10" s="14">
        <f>IF(AND(R$7&gt;=$E10,R$7&lt;=$G10),IF(R$7&lt;=$E10+ROUND(($G10-$E10)*$J10,0),2,1),"")</f>
        <v/>
      </c>
      <c r="S10" s="14">
        <f>IF(AND(S$7&gt;=$E10,S$7&lt;=$G10),IF(S$7&lt;=$E10+ROUND(($G10-$E10)*$J10,0),2,1),"")</f>
        <v/>
      </c>
      <c r="T10" s="15">
        <f>IF(AND(T$7&gt;=$E10,T$7&lt;=$G10),IF(T$7&lt;=$E10+ROUND(($G10-$E10)*$J10,0),2,1),"")</f>
        <v/>
      </c>
      <c r="U10" s="15">
        <f>IF(AND(U$7&gt;=$E10,U$7&lt;=$G10),IF(U$7&lt;=$E10+ROUND(($G10-$E10)*$J10,0),2,1),"")</f>
        <v/>
      </c>
      <c r="V10" s="14">
        <f>IF(AND(V$7&gt;=$E10,V$7&lt;=$G10),IF(V$7&lt;=$E10+ROUND(($G10-$E10)*$J10,0),2,1),"")</f>
        <v/>
      </c>
      <c r="W10" s="14">
        <f>IF(AND(W$7&gt;=$E10,W$7&lt;=$G10),IF(W$7&lt;=$E10+ROUND(($G10-$E10)*$J10,0),2,1),"")</f>
        <v/>
      </c>
      <c r="X10" s="14">
        <f>IF(AND(X$7&gt;=$E10,X$7&lt;=$G10),IF(X$7&lt;=$E10+ROUND(($G10-$E10)*$J10,0),2,1),"")</f>
        <v/>
      </c>
      <c r="Y10" s="14">
        <f>IF(AND(Y$7&gt;=$E10,Y$7&lt;=$G10),IF(Y$7&lt;=$E10+ROUND(($G10-$E10)*$J10,0),2,1),"")</f>
        <v/>
      </c>
      <c r="Z10" s="14">
        <f>IF(AND(Z$7&gt;=$E10,Z$7&lt;=$G10),IF(Z$7&lt;=$E10+ROUND(($G10-$E10)*$J10,0),2,1),"")</f>
        <v/>
      </c>
      <c r="AA10" s="15">
        <f>IF(AND(AA$7&gt;=$E10,AA$7&lt;=$G10),IF(AA$7&lt;=$E10+ROUND(($G10-$E10)*$J10,0),2,1),"")</f>
        <v/>
      </c>
      <c r="AB10" s="15">
        <f>IF(AND(AB$7&gt;=$E10,AB$7&lt;=$G10),IF(AB$7&lt;=$E10+ROUND(($G10-$E10)*$J10,0),2,1),"")</f>
        <v/>
      </c>
      <c r="AC10" s="14">
        <f>IF(AND(AC$7&gt;=$E10,AC$7&lt;=$G10),IF(AC$7&lt;=$E10+ROUND(($G10-$E10)*$J10,0),2,1),"")</f>
        <v/>
      </c>
      <c r="AD10" s="14">
        <f>IF(AND(AD$7&gt;=$E10,AD$7&lt;=$G10),IF(AD$7&lt;=$E10+ROUND(($G10-$E10)*$J10,0),2,1),"")</f>
        <v/>
      </c>
      <c r="AE10" s="14">
        <f>IF(AND(AE$7&gt;=$E10,AE$7&lt;=$G10),IF(AE$7&lt;=$E10+ROUND(($G10-$E10)*$J10,0),2,1),"")</f>
        <v/>
      </c>
      <c r="AF10" s="14">
        <f>IF(AND(AF$7&gt;=$E10,AF$7&lt;=$G10),IF(AF$7&lt;=$E10+ROUND(($G10-$E10)*$J10,0),2,1),"")</f>
        <v/>
      </c>
      <c r="AG10" s="14">
        <f>IF(AND(AG$7&gt;=$E10,AG$7&lt;=$G10),IF(AG$7&lt;=$E10+ROUND(($G10-$E10)*$J10,0),2,1),"")</f>
        <v/>
      </c>
      <c r="AH10" s="15">
        <f>IF(AND(AH$7&gt;=$E10,AH$7&lt;=$G10),IF(AH$7&lt;=$E10+ROUND(($G10-$E10)*$J10,0),2,1),"")</f>
        <v/>
      </c>
      <c r="AI10" s="15">
        <f>IF(AND(AI$7&gt;=$E10,AI$7&lt;=$G10),IF(AI$7&lt;=$E10+ROUND(($G10-$E10)*$J10,0),2,1),"")</f>
        <v/>
      </c>
      <c r="AJ10" s="14">
        <f>IF(AND(AJ$7&gt;=$E10,AJ$7&lt;=$G10),IF(AJ$7&lt;=$E10+ROUND(($G10-$E10)*$J10,0),2,1),"")</f>
        <v/>
      </c>
      <c r="AK10" s="14">
        <f>IF(AND(AK$7&gt;=$E10,AK$7&lt;=$G10),IF(AK$7&lt;=$E10+ROUND(($G10-$E10)*$J10,0),2,1),"")</f>
        <v/>
      </c>
      <c r="AL10" s="14">
        <f>IF(AND(AL$7&gt;=$E10,AL$7&lt;=$G10),IF(AL$7&lt;=$E10+ROUND(($G10-$E10)*$J10,0),2,1),"")</f>
        <v/>
      </c>
      <c r="AM10" s="14">
        <f>IF(AND(AM$7&gt;=$E10,AM$7&lt;=$G10),IF(AM$7&lt;=$E10+ROUND(($G10-$E10)*$J10,0),2,1),"")</f>
        <v/>
      </c>
      <c r="AN10" s="14">
        <f>IF(AND(AN$7&gt;=$E10,AN$7&lt;=$G10),IF(AN$7&lt;=$E10+ROUND(($G10-$E10)*$J10,0),2,1),"")</f>
        <v/>
      </c>
      <c r="AO10" s="15">
        <f>IF(AND(AO$7&gt;=$E10,AO$7&lt;=$G10),IF(AO$7&lt;=$E10+ROUND(($G10-$E10)*$J10,0),2,1),"")</f>
        <v/>
      </c>
      <c r="AP10" s="15">
        <f>IF(AND(AP$7&gt;=$E10,AP$7&lt;=$G10),IF(AP$7&lt;=$E10+ROUND(($G10-$E10)*$J10,0),2,1),"")</f>
        <v/>
      </c>
      <c r="AQ10" s="14">
        <f>IF(AND(AQ$7&gt;=$E10,AQ$7&lt;=$G10),IF(AQ$7&lt;=$E10+ROUND(($G10-$E10)*$J10,0),2,1),"")</f>
        <v/>
      </c>
      <c r="AR10" s="14">
        <f>IF(AND(AR$7&gt;=$E10,AR$7&lt;=$G10),IF(AR$7&lt;=$E10+ROUND(($G10-$E10)*$J10,0),2,1),"")</f>
        <v/>
      </c>
      <c r="AS10" s="14">
        <f>IF(AND(AS$7&gt;=$E10,AS$7&lt;=$G10),IF(AS$7&lt;=$E10+ROUND(($G10-$E10)*$J10,0),2,1),"")</f>
        <v/>
      </c>
      <c r="AT10" s="14">
        <f>IF(AND(AT$7&gt;=$E10,AT$7&lt;=$G10),IF(AT$7&lt;=$E10+ROUND(($G10-$E10)*$J10,0),2,1),"")</f>
        <v/>
      </c>
      <c r="AU10" s="14">
        <f>IF(AND(AU$7&gt;=$E10,AU$7&lt;=$G10),IF(AU$7&lt;=$E10+ROUND(($G10-$E10)*$J10,0),2,1),"")</f>
        <v/>
      </c>
      <c r="AV10" s="15">
        <f>IF(AND(AV$7&gt;=$E10,AV$7&lt;=$G10),IF(AV$7&lt;=$E10+ROUND(($G10-$E10)*$J10,0),2,1),"")</f>
        <v/>
      </c>
      <c r="AW10" s="15">
        <f>IF(AND(AW$7&gt;=$E10,AW$7&lt;=$G10),IF(AW$7&lt;=$E10+ROUND(($G10-$E10)*$J10,0),2,1),"")</f>
        <v/>
      </c>
      <c r="AX10" s="14">
        <f>IF(AND(AX$7&gt;=$E10,AX$7&lt;=$G10),IF(AX$7&lt;=$E10+ROUND(($G10-$E10)*$J10,0),2,1),"")</f>
        <v/>
      </c>
      <c r="AY10" s="14">
        <f>IF(AND(AY$7&gt;=$E10,AY$7&lt;=$G10),IF(AY$7&lt;=$E10+ROUND(($G10-$E10)*$J10,0),2,1),"")</f>
        <v/>
      </c>
      <c r="AZ10" s="14">
        <f>IF(AND(AZ$7&gt;=$E10,AZ$7&lt;=$G10),IF(AZ$7&lt;=$E10+ROUND(($G10-$E10)*$J10,0),2,1),"")</f>
        <v/>
      </c>
      <c r="BA10" s="14">
        <f>IF(AND(BA$7&gt;=$E10,BA$7&lt;=$G10),IF(BA$7&lt;=$E10+ROUND(($G10-$E10)*$J10,0),2,1),"")</f>
        <v/>
      </c>
      <c r="BB10" s="14">
        <f>IF(AND(BB$7&gt;=$E10,BB$7&lt;=$G10),IF(BB$7&lt;=$E10+ROUND(($G10-$E10)*$J10,0),2,1),"")</f>
        <v/>
      </c>
      <c r="BC10" s="15">
        <f>IF(AND(BC$7&gt;=$E10,BC$7&lt;=$G10),IF(BC$7&lt;=$E10+ROUND(($G10-$E10)*$J10,0),2,1),"")</f>
        <v/>
      </c>
      <c r="BD10" s="15">
        <f>IF(AND(BD$7&gt;=$E10,BD$7&lt;=$G10),IF(BD$7&lt;=$E10+ROUND(($G10-$E10)*$J10,0),2,1),"")</f>
        <v/>
      </c>
      <c r="BE10" s="14">
        <f>IF(AND(BE$7&gt;=$E10,BE$7&lt;=$G10),IF(BE$7&lt;=$E10+ROUND(($G10-$E10)*$J10,0),2,1),"")</f>
        <v/>
      </c>
      <c r="BF10" s="14">
        <f>IF(AND(BF$7&gt;=$E10,BF$7&lt;=$G10),IF(BF$7&lt;=$E10+ROUND(($G10-$E10)*$J10,0),2,1),"")</f>
        <v/>
      </c>
      <c r="BG10" s="14">
        <f>IF(AND(BG$7&gt;=$E10,BG$7&lt;=$G10),IF(BG$7&lt;=$E10+ROUND(($G10-$E10)*$J10,0),2,1),"")</f>
        <v/>
      </c>
      <c r="BH10" s="14">
        <f>IF(AND(BH$7&gt;=$E10,BH$7&lt;=$G10),IF(BH$7&lt;=$E10+ROUND(($G10-$E10)*$J10,0),2,1),"")</f>
        <v/>
      </c>
      <c r="BI10" s="14">
        <f>IF(AND(BI$7&gt;=$E10,BI$7&lt;=$G10),IF(BI$7&lt;=$E10+ROUND(($G10-$E10)*$J10,0),2,1),"")</f>
        <v/>
      </c>
    </row>
    <row r="11" ht="27" customHeight="1">
      <c r="A11" s="16" t="inlineStr">
        <is>
          <t>1.3</t>
        </is>
      </c>
      <c r="B11" s="17" t="inlineStr">
        <is>
          <t>Release roadmap approval</t>
        </is>
      </c>
      <c r="C11" s="16" t="inlineStr">
        <is>
          <t>Milestone</t>
        </is>
      </c>
      <c r="D11" s="16" t="inlineStr">
        <is>
          <t>Product Owner</t>
        </is>
      </c>
      <c r="E11" s="18" t="n">
        <v>46241</v>
      </c>
      <c r="F11" s="16" t="n">
        <v>1</v>
      </c>
      <c r="G11" s="18">
        <f>WORKDAY(E11,F11-1)</f>
        <v/>
      </c>
      <c r="H11" s="16" t="inlineStr">
        <is>
          <t>1.2</t>
        </is>
      </c>
      <c r="I11" s="16" t="inlineStr">
        <is>
          <t>Critical</t>
        </is>
      </c>
      <c r="J11" s="19" t="n">
        <v>1</v>
      </c>
      <c r="K11" s="16" t="inlineStr">
        <is>
          <t>Done</t>
        </is>
      </c>
      <c r="L11" s="16" t="n">
        <v>2</v>
      </c>
      <c r="M11" s="16">
        <f>IF(K11="Done","Complete",IF(G11&lt;$H$5,"Late",IF(E11&lt;=$H$5,"Active","Planned")))</f>
        <v/>
      </c>
      <c r="N11" s="17" t="inlineStr">
        <is>
          <t>Baseline approved by stakeholders.</t>
        </is>
      </c>
      <c r="O11" s="14">
        <f>IF(O$7=$E11,3,"")</f>
        <v/>
      </c>
      <c r="P11" s="14">
        <f>IF(P$7=$E11,3,"")</f>
        <v/>
      </c>
      <c r="Q11" s="14">
        <f>IF(Q$7=$E11,3,"")</f>
        <v/>
      </c>
      <c r="R11" s="14">
        <f>IF(R$7=$E11,3,"")</f>
        <v/>
      </c>
      <c r="S11" s="14">
        <f>IF(S$7=$E11,3,"")</f>
        <v/>
      </c>
      <c r="T11" s="15">
        <f>IF(T$7=$E11,3,"")</f>
        <v/>
      </c>
      <c r="U11" s="15">
        <f>IF(U$7=$E11,3,"")</f>
        <v/>
      </c>
      <c r="V11" s="14">
        <f>IF(V$7=$E11,3,"")</f>
        <v/>
      </c>
      <c r="W11" s="14">
        <f>IF(W$7=$E11,3,"")</f>
        <v/>
      </c>
      <c r="X11" s="14">
        <f>IF(X$7=$E11,3,"")</f>
        <v/>
      </c>
      <c r="Y11" s="14">
        <f>IF(Y$7=$E11,3,"")</f>
        <v/>
      </c>
      <c r="Z11" s="14">
        <f>IF(Z$7=$E11,3,"")</f>
        <v/>
      </c>
      <c r="AA11" s="15">
        <f>IF(AA$7=$E11,3,"")</f>
        <v/>
      </c>
      <c r="AB11" s="15">
        <f>IF(AB$7=$E11,3,"")</f>
        <v/>
      </c>
      <c r="AC11" s="14">
        <f>IF(AC$7=$E11,3,"")</f>
        <v/>
      </c>
      <c r="AD11" s="14">
        <f>IF(AD$7=$E11,3,"")</f>
        <v/>
      </c>
      <c r="AE11" s="14">
        <f>IF(AE$7=$E11,3,"")</f>
        <v/>
      </c>
      <c r="AF11" s="14">
        <f>IF(AF$7=$E11,3,"")</f>
        <v/>
      </c>
      <c r="AG11" s="14">
        <f>IF(AG$7=$E11,3,"")</f>
        <v/>
      </c>
      <c r="AH11" s="15">
        <f>IF(AH$7=$E11,3,"")</f>
        <v/>
      </c>
      <c r="AI11" s="15">
        <f>IF(AI$7=$E11,3,"")</f>
        <v/>
      </c>
      <c r="AJ11" s="14">
        <f>IF(AJ$7=$E11,3,"")</f>
        <v/>
      </c>
      <c r="AK11" s="14">
        <f>IF(AK$7=$E11,3,"")</f>
        <v/>
      </c>
      <c r="AL11" s="14">
        <f>IF(AL$7=$E11,3,"")</f>
        <v/>
      </c>
      <c r="AM11" s="14">
        <f>IF(AM$7=$E11,3,"")</f>
        <v/>
      </c>
      <c r="AN11" s="14">
        <f>IF(AN$7=$E11,3,"")</f>
        <v/>
      </c>
      <c r="AO11" s="15">
        <f>IF(AO$7=$E11,3,"")</f>
        <v/>
      </c>
      <c r="AP11" s="15">
        <f>IF(AP$7=$E11,3,"")</f>
        <v/>
      </c>
      <c r="AQ11" s="14">
        <f>IF(AQ$7=$E11,3,"")</f>
        <v/>
      </c>
      <c r="AR11" s="14">
        <f>IF(AR$7=$E11,3,"")</f>
        <v/>
      </c>
      <c r="AS11" s="14">
        <f>IF(AS$7=$E11,3,"")</f>
        <v/>
      </c>
      <c r="AT11" s="14">
        <f>IF(AT$7=$E11,3,"")</f>
        <v/>
      </c>
      <c r="AU11" s="14">
        <f>IF(AU$7=$E11,3,"")</f>
        <v/>
      </c>
      <c r="AV11" s="15">
        <f>IF(AV$7=$E11,3,"")</f>
        <v/>
      </c>
      <c r="AW11" s="15">
        <f>IF(AW$7=$E11,3,"")</f>
        <v/>
      </c>
      <c r="AX11" s="14">
        <f>IF(AX$7=$E11,3,"")</f>
        <v/>
      </c>
      <c r="AY11" s="14">
        <f>IF(AY$7=$E11,3,"")</f>
        <v/>
      </c>
      <c r="AZ11" s="14">
        <f>IF(AZ$7=$E11,3,"")</f>
        <v/>
      </c>
      <c r="BA11" s="14">
        <f>IF(BA$7=$E11,3,"")</f>
        <v/>
      </c>
      <c r="BB11" s="14">
        <f>IF(BB$7=$E11,3,"")</f>
        <v/>
      </c>
      <c r="BC11" s="15">
        <f>IF(BC$7=$E11,3,"")</f>
        <v/>
      </c>
      <c r="BD11" s="15">
        <f>IF(BD$7=$E11,3,"")</f>
        <v/>
      </c>
      <c r="BE11" s="14">
        <f>IF(BE$7=$E11,3,"")</f>
        <v/>
      </c>
      <c r="BF11" s="14">
        <f>IF(BF$7=$E11,3,"")</f>
        <v/>
      </c>
      <c r="BG11" s="14">
        <f>IF(BG$7=$E11,3,"")</f>
        <v/>
      </c>
      <c r="BH11" s="14">
        <f>IF(BH$7=$E11,3,"")</f>
        <v/>
      </c>
      <c r="BI11" s="14">
        <f>IF(BI$7=$E11,3,"")</f>
        <v/>
      </c>
    </row>
    <row r="12" ht="29" customHeight="1">
      <c r="A12" s="10" t="inlineStr">
        <is>
          <t>2.0</t>
        </is>
      </c>
      <c r="B12" s="11" t="inlineStr">
        <is>
          <t>Feature A — Customer onboarding</t>
        </is>
      </c>
      <c r="C12" s="10" t="inlineStr">
        <is>
          <t>Phase</t>
        </is>
      </c>
      <c r="D12" s="10" t="inlineStr">
        <is>
          <t>Developer 1</t>
        </is>
      </c>
      <c r="E12" s="12" t="n">
        <v>46244</v>
      </c>
      <c r="F12" s="10" t="n">
        <v>15</v>
      </c>
      <c r="G12" s="12">
        <f>WORKDAY(E12,F12-1)</f>
        <v/>
      </c>
      <c r="H12" s="10" t="inlineStr">
        <is>
          <t>1.3</t>
        </is>
      </c>
      <c r="I12" s="10" t="inlineStr">
        <is>
          <t>Critical</t>
        </is>
      </c>
      <c r="J12" s="13" t="n">
        <v>0.75</v>
      </c>
      <c r="K12" s="10" t="inlineStr">
        <is>
          <t>In progress</t>
        </is>
      </c>
      <c r="L12" s="10" t="n">
        <v>0</v>
      </c>
      <c r="M12" s="10">
        <f>IF(K12="Done","Complete",IF(G12&lt;$H$5,"Late",IF(E12&lt;=$H$5,"Active","Planned")))</f>
        <v/>
      </c>
      <c r="N12" s="11" t="inlineStr">
        <is>
          <t>First shippable feature.</t>
        </is>
      </c>
      <c r="O12" s="14">
        <f>IF(AND(O$7&gt;=$E12,O$7&lt;=$G12),IF(O$7&lt;=$E12+ROUND(($G12-$E12)*$J12,0),2,1),"")</f>
        <v/>
      </c>
      <c r="P12" s="14">
        <f>IF(AND(P$7&gt;=$E12,P$7&lt;=$G12),IF(P$7&lt;=$E12+ROUND(($G12-$E12)*$J12,0),2,1),"")</f>
        <v/>
      </c>
      <c r="Q12" s="14">
        <f>IF(AND(Q$7&gt;=$E12,Q$7&lt;=$G12),IF(Q$7&lt;=$E12+ROUND(($G12-$E12)*$J12,0),2,1),"")</f>
        <v/>
      </c>
      <c r="R12" s="14">
        <f>IF(AND(R$7&gt;=$E12,R$7&lt;=$G12),IF(R$7&lt;=$E12+ROUND(($G12-$E12)*$J12,0),2,1),"")</f>
        <v/>
      </c>
      <c r="S12" s="14">
        <f>IF(AND(S$7&gt;=$E12,S$7&lt;=$G12),IF(S$7&lt;=$E12+ROUND(($G12-$E12)*$J12,0),2,1),"")</f>
        <v/>
      </c>
      <c r="T12" s="15">
        <f>IF(AND(T$7&gt;=$E12,T$7&lt;=$G12),IF(T$7&lt;=$E12+ROUND(($G12-$E12)*$J12,0),2,1),"")</f>
        <v/>
      </c>
      <c r="U12" s="15">
        <f>IF(AND(U$7&gt;=$E12,U$7&lt;=$G12),IF(U$7&lt;=$E12+ROUND(($G12-$E12)*$J12,0),2,1),"")</f>
        <v/>
      </c>
      <c r="V12" s="14">
        <f>IF(AND(V$7&gt;=$E12,V$7&lt;=$G12),IF(V$7&lt;=$E12+ROUND(($G12-$E12)*$J12,0),2,1),"")</f>
        <v/>
      </c>
      <c r="W12" s="14">
        <f>IF(AND(W$7&gt;=$E12,W$7&lt;=$G12),IF(W$7&lt;=$E12+ROUND(($G12-$E12)*$J12,0),2,1),"")</f>
        <v/>
      </c>
      <c r="X12" s="14">
        <f>IF(AND(X$7&gt;=$E12,X$7&lt;=$G12),IF(X$7&lt;=$E12+ROUND(($G12-$E12)*$J12,0),2,1),"")</f>
        <v/>
      </c>
      <c r="Y12" s="14">
        <f>IF(AND(Y$7&gt;=$E12,Y$7&lt;=$G12),IF(Y$7&lt;=$E12+ROUND(($G12-$E12)*$J12,0),2,1),"")</f>
        <v/>
      </c>
      <c r="Z12" s="14">
        <f>IF(AND(Z$7&gt;=$E12,Z$7&lt;=$G12),IF(Z$7&lt;=$E12+ROUND(($G12-$E12)*$J12,0),2,1),"")</f>
        <v/>
      </c>
      <c r="AA12" s="15">
        <f>IF(AND(AA$7&gt;=$E12,AA$7&lt;=$G12),IF(AA$7&lt;=$E12+ROUND(($G12-$E12)*$J12,0),2,1),"")</f>
        <v/>
      </c>
      <c r="AB12" s="15">
        <f>IF(AND(AB$7&gt;=$E12,AB$7&lt;=$G12),IF(AB$7&lt;=$E12+ROUND(($G12-$E12)*$J12,0),2,1),"")</f>
        <v/>
      </c>
      <c r="AC12" s="14">
        <f>IF(AND(AC$7&gt;=$E12,AC$7&lt;=$G12),IF(AC$7&lt;=$E12+ROUND(($G12-$E12)*$J12,0),2,1),"")</f>
        <v/>
      </c>
      <c r="AD12" s="14">
        <f>IF(AND(AD$7&gt;=$E12,AD$7&lt;=$G12),IF(AD$7&lt;=$E12+ROUND(($G12-$E12)*$J12,0),2,1),"")</f>
        <v/>
      </c>
      <c r="AE12" s="14">
        <f>IF(AND(AE$7&gt;=$E12,AE$7&lt;=$G12),IF(AE$7&lt;=$E12+ROUND(($G12-$E12)*$J12,0),2,1),"")</f>
        <v/>
      </c>
      <c r="AF12" s="14">
        <f>IF(AND(AF$7&gt;=$E12,AF$7&lt;=$G12),IF(AF$7&lt;=$E12+ROUND(($G12-$E12)*$J12,0),2,1),"")</f>
        <v/>
      </c>
      <c r="AG12" s="14">
        <f>IF(AND(AG$7&gt;=$E12,AG$7&lt;=$G12),IF(AG$7&lt;=$E12+ROUND(($G12-$E12)*$J12,0),2,1),"")</f>
        <v/>
      </c>
      <c r="AH12" s="15">
        <f>IF(AND(AH$7&gt;=$E12,AH$7&lt;=$G12),IF(AH$7&lt;=$E12+ROUND(($G12-$E12)*$J12,0),2,1),"")</f>
        <v/>
      </c>
      <c r="AI12" s="15">
        <f>IF(AND(AI$7&gt;=$E12,AI$7&lt;=$G12),IF(AI$7&lt;=$E12+ROUND(($G12-$E12)*$J12,0),2,1),"")</f>
        <v/>
      </c>
      <c r="AJ12" s="14">
        <f>IF(AND(AJ$7&gt;=$E12,AJ$7&lt;=$G12),IF(AJ$7&lt;=$E12+ROUND(($G12-$E12)*$J12,0),2,1),"")</f>
        <v/>
      </c>
      <c r="AK12" s="14">
        <f>IF(AND(AK$7&gt;=$E12,AK$7&lt;=$G12),IF(AK$7&lt;=$E12+ROUND(($G12-$E12)*$J12,0),2,1),"")</f>
        <v/>
      </c>
      <c r="AL12" s="14">
        <f>IF(AND(AL$7&gt;=$E12,AL$7&lt;=$G12),IF(AL$7&lt;=$E12+ROUND(($G12-$E12)*$J12,0),2,1),"")</f>
        <v/>
      </c>
      <c r="AM12" s="14">
        <f>IF(AND(AM$7&gt;=$E12,AM$7&lt;=$G12),IF(AM$7&lt;=$E12+ROUND(($G12-$E12)*$J12,0),2,1),"")</f>
        <v/>
      </c>
      <c r="AN12" s="14">
        <f>IF(AND(AN$7&gt;=$E12,AN$7&lt;=$G12),IF(AN$7&lt;=$E12+ROUND(($G12-$E12)*$J12,0),2,1),"")</f>
        <v/>
      </c>
      <c r="AO12" s="15">
        <f>IF(AND(AO$7&gt;=$E12,AO$7&lt;=$G12),IF(AO$7&lt;=$E12+ROUND(($G12-$E12)*$J12,0),2,1),"")</f>
        <v/>
      </c>
      <c r="AP12" s="15">
        <f>IF(AND(AP$7&gt;=$E12,AP$7&lt;=$G12),IF(AP$7&lt;=$E12+ROUND(($G12-$E12)*$J12,0),2,1),"")</f>
        <v/>
      </c>
      <c r="AQ12" s="14">
        <f>IF(AND(AQ$7&gt;=$E12,AQ$7&lt;=$G12),IF(AQ$7&lt;=$E12+ROUND(($G12-$E12)*$J12,0),2,1),"")</f>
        <v/>
      </c>
      <c r="AR12" s="14">
        <f>IF(AND(AR$7&gt;=$E12,AR$7&lt;=$G12),IF(AR$7&lt;=$E12+ROUND(($G12-$E12)*$J12,0),2,1),"")</f>
        <v/>
      </c>
      <c r="AS12" s="14">
        <f>IF(AND(AS$7&gt;=$E12,AS$7&lt;=$G12),IF(AS$7&lt;=$E12+ROUND(($G12-$E12)*$J12,0),2,1),"")</f>
        <v/>
      </c>
      <c r="AT12" s="14">
        <f>IF(AND(AT$7&gt;=$E12,AT$7&lt;=$G12),IF(AT$7&lt;=$E12+ROUND(($G12-$E12)*$J12,0),2,1),"")</f>
        <v/>
      </c>
      <c r="AU12" s="14">
        <f>IF(AND(AU$7&gt;=$E12,AU$7&lt;=$G12),IF(AU$7&lt;=$E12+ROUND(($G12-$E12)*$J12,0),2,1),"")</f>
        <v/>
      </c>
      <c r="AV12" s="15">
        <f>IF(AND(AV$7&gt;=$E12,AV$7&lt;=$G12),IF(AV$7&lt;=$E12+ROUND(($G12-$E12)*$J12,0),2,1),"")</f>
        <v/>
      </c>
      <c r="AW12" s="15">
        <f>IF(AND(AW$7&gt;=$E12,AW$7&lt;=$G12),IF(AW$7&lt;=$E12+ROUND(($G12-$E12)*$J12,0),2,1),"")</f>
        <v/>
      </c>
      <c r="AX12" s="14">
        <f>IF(AND(AX$7&gt;=$E12,AX$7&lt;=$G12),IF(AX$7&lt;=$E12+ROUND(($G12-$E12)*$J12,0),2,1),"")</f>
        <v/>
      </c>
      <c r="AY12" s="14">
        <f>IF(AND(AY$7&gt;=$E12,AY$7&lt;=$G12),IF(AY$7&lt;=$E12+ROUND(($G12-$E12)*$J12,0),2,1),"")</f>
        <v/>
      </c>
      <c r="AZ12" s="14">
        <f>IF(AND(AZ$7&gt;=$E12,AZ$7&lt;=$G12),IF(AZ$7&lt;=$E12+ROUND(($G12-$E12)*$J12,0),2,1),"")</f>
        <v/>
      </c>
      <c r="BA12" s="14">
        <f>IF(AND(BA$7&gt;=$E12,BA$7&lt;=$G12),IF(BA$7&lt;=$E12+ROUND(($G12-$E12)*$J12,0),2,1),"")</f>
        <v/>
      </c>
      <c r="BB12" s="14">
        <f>IF(AND(BB$7&gt;=$E12,BB$7&lt;=$G12),IF(BB$7&lt;=$E12+ROUND(($G12-$E12)*$J12,0),2,1),"")</f>
        <v/>
      </c>
      <c r="BC12" s="15">
        <f>IF(AND(BC$7&gt;=$E12,BC$7&lt;=$G12),IF(BC$7&lt;=$E12+ROUND(($G12-$E12)*$J12,0),2,1),"")</f>
        <v/>
      </c>
      <c r="BD12" s="15">
        <f>IF(AND(BD$7&gt;=$E12,BD$7&lt;=$G12),IF(BD$7&lt;=$E12+ROUND(($G12-$E12)*$J12,0),2,1),"")</f>
        <v/>
      </c>
      <c r="BE12" s="14">
        <f>IF(AND(BE$7&gt;=$E12,BE$7&lt;=$G12),IF(BE$7&lt;=$E12+ROUND(($G12-$E12)*$J12,0),2,1),"")</f>
        <v/>
      </c>
      <c r="BF12" s="14">
        <f>IF(AND(BF$7&gt;=$E12,BF$7&lt;=$G12),IF(BF$7&lt;=$E12+ROUND(($G12-$E12)*$J12,0),2,1),"")</f>
        <v/>
      </c>
      <c r="BG12" s="14">
        <f>IF(AND(BG$7&gt;=$E12,BG$7&lt;=$G12),IF(BG$7&lt;=$E12+ROUND(($G12-$E12)*$J12,0),2,1),"")</f>
        <v/>
      </c>
      <c r="BH12" s="14">
        <f>IF(AND(BH$7&gt;=$E12,BH$7&lt;=$G12),IF(BH$7&lt;=$E12+ROUND(($G12-$E12)*$J12,0),2,1),"")</f>
        <v/>
      </c>
      <c r="BI12" s="14">
        <f>IF(AND(BI$7&gt;=$E12,BI$7&lt;=$G12),IF(BI$7&lt;=$E12+ROUND(($G12-$E12)*$J12,0),2,1),"")</f>
        <v/>
      </c>
    </row>
    <row r="13" ht="27" customHeight="1">
      <c r="A13" s="16" t="inlineStr">
        <is>
          <t>2.1</t>
        </is>
      </c>
      <c r="B13" s="17" t="inlineStr">
        <is>
          <t>Refine onboarding stories</t>
        </is>
      </c>
      <c r="C13" s="16" t="inlineStr">
        <is>
          <t>Task</t>
        </is>
      </c>
      <c r="D13" s="16" t="inlineStr">
        <is>
          <t>Product Owner</t>
        </is>
      </c>
      <c r="E13" s="18" t="n">
        <v>46244</v>
      </c>
      <c r="F13" s="16" t="n">
        <v>2</v>
      </c>
      <c r="G13" s="18">
        <f>WORKDAY(E13,F13-1)</f>
        <v/>
      </c>
      <c r="H13" s="16" t="inlineStr">
        <is>
          <t>1.3</t>
        </is>
      </c>
      <c r="I13" s="16" t="inlineStr">
        <is>
          <t>High</t>
        </is>
      </c>
      <c r="J13" s="19" t="n">
        <v>1</v>
      </c>
      <c r="K13" s="16" t="inlineStr">
        <is>
          <t>Done</t>
        </is>
      </c>
      <c r="L13" s="16" t="n">
        <v>10</v>
      </c>
      <c r="M13" s="16">
        <f>IF(K13="Done","Complete",IF(G13&lt;$H$5,"Late",IF(E13&lt;=$H$5,"Active","Planned")))</f>
        <v/>
      </c>
      <c r="N13" s="17" t="inlineStr">
        <is>
          <t>Acceptance criteria and edge cases.</t>
        </is>
      </c>
      <c r="O13" s="14">
        <f>IF(AND(O$7&gt;=$E13,O$7&lt;=$G13),IF(O$7&lt;=$E13+ROUND(($G13-$E13)*$J13,0),2,1),"")</f>
        <v/>
      </c>
      <c r="P13" s="14">
        <f>IF(AND(P$7&gt;=$E13,P$7&lt;=$G13),IF(P$7&lt;=$E13+ROUND(($G13-$E13)*$J13,0),2,1),"")</f>
        <v/>
      </c>
      <c r="Q13" s="14">
        <f>IF(AND(Q$7&gt;=$E13,Q$7&lt;=$G13),IF(Q$7&lt;=$E13+ROUND(($G13-$E13)*$J13,0),2,1),"")</f>
        <v/>
      </c>
      <c r="R13" s="14">
        <f>IF(AND(R$7&gt;=$E13,R$7&lt;=$G13),IF(R$7&lt;=$E13+ROUND(($G13-$E13)*$J13,0),2,1),"")</f>
        <v/>
      </c>
      <c r="S13" s="14">
        <f>IF(AND(S$7&gt;=$E13,S$7&lt;=$G13),IF(S$7&lt;=$E13+ROUND(($G13-$E13)*$J13,0),2,1),"")</f>
        <v/>
      </c>
      <c r="T13" s="15">
        <f>IF(AND(T$7&gt;=$E13,T$7&lt;=$G13),IF(T$7&lt;=$E13+ROUND(($G13-$E13)*$J13,0),2,1),"")</f>
        <v/>
      </c>
      <c r="U13" s="15">
        <f>IF(AND(U$7&gt;=$E13,U$7&lt;=$G13),IF(U$7&lt;=$E13+ROUND(($G13-$E13)*$J13,0),2,1),"")</f>
        <v/>
      </c>
      <c r="V13" s="14">
        <f>IF(AND(V$7&gt;=$E13,V$7&lt;=$G13),IF(V$7&lt;=$E13+ROUND(($G13-$E13)*$J13,0),2,1),"")</f>
        <v/>
      </c>
      <c r="W13" s="14">
        <f>IF(AND(W$7&gt;=$E13,W$7&lt;=$G13),IF(W$7&lt;=$E13+ROUND(($G13-$E13)*$J13,0),2,1),"")</f>
        <v/>
      </c>
      <c r="X13" s="14">
        <f>IF(AND(X$7&gt;=$E13,X$7&lt;=$G13),IF(X$7&lt;=$E13+ROUND(($G13-$E13)*$J13,0),2,1),"")</f>
        <v/>
      </c>
      <c r="Y13" s="14">
        <f>IF(AND(Y$7&gt;=$E13,Y$7&lt;=$G13),IF(Y$7&lt;=$E13+ROUND(($G13-$E13)*$J13,0),2,1),"")</f>
        <v/>
      </c>
      <c r="Z13" s="14">
        <f>IF(AND(Z$7&gt;=$E13,Z$7&lt;=$G13),IF(Z$7&lt;=$E13+ROUND(($G13-$E13)*$J13,0),2,1),"")</f>
        <v/>
      </c>
      <c r="AA13" s="15">
        <f>IF(AND(AA$7&gt;=$E13,AA$7&lt;=$G13),IF(AA$7&lt;=$E13+ROUND(($G13-$E13)*$J13,0),2,1),"")</f>
        <v/>
      </c>
      <c r="AB13" s="15">
        <f>IF(AND(AB$7&gt;=$E13,AB$7&lt;=$G13),IF(AB$7&lt;=$E13+ROUND(($G13-$E13)*$J13,0),2,1),"")</f>
        <v/>
      </c>
      <c r="AC13" s="14">
        <f>IF(AND(AC$7&gt;=$E13,AC$7&lt;=$G13),IF(AC$7&lt;=$E13+ROUND(($G13-$E13)*$J13,0),2,1),"")</f>
        <v/>
      </c>
      <c r="AD13" s="14">
        <f>IF(AND(AD$7&gt;=$E13,AD$7&lt;=$G13),IF(AD$7&lt;=$E13+ROUND(($G13-$E13)*$J13,0),2,1),"")</f>
        <v/>
      </c>
      <c r="AE13" s="14">
        <f>IF(AND(AE$7&gt;=$E13,AE$7&lt;=$G13),IF(AE$7&lt;=$E13+ROUND(($G13-$E13)*$J13,0),2,1),"")</f>
        <v/>
      </c>
      <c r="AF13" s="14">
        <f>IF(AND(AF$7&gt;=$E13,AF$7&lt;=$G13),IF(AF$7&lt;=$E13+ROUND(($G13-$E13)*$J13,0),2,1),"")</f>
        <v/>
      </c>
      <c r="AG13" s="14">
        <f>IF(AND(AG$7&gt;=$E13,AG$7&lt;=$G13),IF(AG$7&lt;=$E13+ROUND(($G13-$E13)*$J13,0),2,1),"")</f>
        <v/>
      </c>
      <c r="AH13" s="15">
        <f>IF(AND(AH$7&gt;=$E13,AH$7&lt;=$G13),IF(AH$7&lt;=$E13+ROUND(($G13-$E13)*$J13,0),2,1),"")</f>
        <v/>
      </c>
      <c r="AI13" s="15">
        <f>IF(AND(AI$7&gt;=$E13,AI$7&lt;=$G13),IF(AI$7&lt;=$E13+ROUND(($G13-$E13)*$J13,0),2,1),"")</f>
        <v/>
      </c>
      <c r="AJ13" s="14">
        <f>IF(AND(AJ$7&gt;=$E13,AJ$7&lt;=$G13),IF(AJ$7&lt;=$E13+ROUND(($G13-$E13)*$J13,0),2,1),"")</f>
        <v/>
      </c>
      <c r="AK13" s="14">
        <f>IF(AND(AK$7&gt;=$E13,AK$7&lt;=$G13),IF(AK$7&lt;=$E13+ROUND(($G13-$E13)*$J13,0),2,1),"")</f>
        <v/>
      </c>
      <c r="AL13" s="14">
        <f>IF(AND(AL$7&gt;=$E13,AL$7&lt;=$G13),IF(AL$7&lt;=$E13+ROUND(($G13-$E13)*$J13,0),2,1),"")</f>
        <v/>
      </c>
      <c r="AM13" s="14">
        <f>IF(AND(AM$7&gt;=$E13,AM$7&lt;=$G13),IF(AM$7&lt;=$E13+ROUND(($G13-$E13)*$J13,0),2,1),"")</f>
        <v/>
      </c>
      <c r="AN13" s="14">
        <f>IF(AND(AN$7&gt;=$E13,AN$7&lt;=$G13),IF(AN$7&lt;=$E13+ROUND(($G13-$E13)*$J13,0),2,1),"")</f>
        <v/>
      </c>
      <c r="AO13" s="15">
        <f>IF(AND(AO$7&gt;=$E13,AO$7&lt;=$G13),IF(AO$7&lt;=$E13+ROUND(($G13-$E13)*$J13,0),2,1),"")</f>
        <v/>
      </c>
      <c r="AP13" s="15">
        <f>IF(AND(AP$7&gt;=$E13,AP$7&lt;=$G13),IF(AP$7&lt;=$E13+ROUND(($G13-$E13)*$J13,0),2,1),"")</f>
        <v/>
      </c>
      <c r="AQ13" s="14">
        <f>IF(AND(AQ$7&gt;=$E13,AQ$7&lt;=$G13),IF(AQ$7&lt;=$E13+ROUND(($G13-$E13)*$J13,0),2,1),"")</f>
        <v/>
      </c>
      <c r="AR13" s="14">
        <f>IF(AND(AR$7&gt;=$E13,AR$7&lt;=$G13),IF(AR$7&lt;=$E13+ROUND(($G13-$E13)*$J13,0),2,1),"")</f>
        <v/>
      </c>
      <c r="AS13" s="14">
        <f>IF(AND(AS$7&gt;=$E13,AS$7&lt;=$G13),IF(AS$7&lt;=$E13+ROUND(($G13-$E13)*$J13,0),2,1),"")</f>
        <v/>
      </c>
      <c r="AT13" s="14">
        <f>IF(AND(AT$7&gt;=$E13,AT$7&lt;=$G13),IF(AT$7&lt;=$E13+ROUND(($G13-$E13)*$J13,0),2,1),"")</f>
        <v/>
      </c>
      <c r="AU13" s="14">
        <f>IF(AND(AU$7&gt;=$E13,AU$7&lt;=$G13),IF(AU$7&lt;=$E13+ROUND(($G13-$E13)*$J13,0),2,1),"")</f>
        <v/>
      </c>
      <c r="AV13" s="15">
        <f>IF(AND(AV$7&gt;=$E13,AV$7&lt;=$G13),IF(AV$7&lt;=$E13+ROUND(($G13-$E13)*$J13,0),2,1),"")</f>
        <v/>
      </c>
      <c r="AW13" s="15">
        <f>IF(AND(AW$7&gt;=$E13,AW$7&lt;=$G13),IF(AW$7&lt;=$E13+ROUND(($G13-$E13)*$J13,0),2,1),"")</f>
        <v/>
      </c>
      <c r="AX13" s="14">
        <f>IF(AND(AX$7&gt;=$E13,AX$7&lt;=$G13),IF(AX$7&lt;=$E13+ROUND(($G13-$E13)*$J13,0),2,1),"")</f>
        <v/>
      </c>
      <c r="AY13" s="14">
        <f>IF(AND(AY$7&gt;=$E13,AY$7&lt;=$G13),IF(AY$7&lt;=$E13+ROUND(($G13-$E13)*$J13,0),2,1),"")</f>
        <v/>
      </c>
      <c r="AZ13" s="14">
        <f>IF(AND(AZ$7&gt;=$E13,AZ$7&lt;=$G13),IF(AZ$7&lt;=$E13+ROUND(($G13-$E13)*$J13,0),2,1),"")</f>
        <v/>
      </c>
      <c r="BA13" s="14">
        <f>IF(AND(BA$7&gt;=$E13,BA$7&lt;=$G13),IF(BA$7&lt;=$E13+ROUND(($G13-$E13)*$J13,0),2,1),"")</f>
        <v/>
      </c>
      <c r="BB13" s="14">
        <f>IF(AND(BB$7&gt;=$E13,BB$7&lt;=$G13),IF(BB$7&lt;=$E13+ROUND(($G13-$E13)*$J13,0),2,1),"")</f>
        <v/>
      </c>
      <c r="BC13" s="15">
        <f>IF(AND(BC$7&gt;=$E13,BC$7&lt;=$G13),IF(BC$7&lt;=$E13+ROUND(($G13-$E13)*$J13,0),2,1),"")</f>
        <v/>
      </c>
      <c r="BD13" s="15">
        <f>IF(AND(BD$7&gt;=$E13,BD$7&lt;=$G13),IF(BD$7&lt;=$E13+ROUND(($G13-$E13)*$J13,0),2,1),"")</f>
        <v/>
      </c>
      <c r="BE13" s="14">
        <f>IF(AND(BE$7&gt;=$E13,BE$7&lt;=$G13),IF(BE$7&lt;=$E13+ROUND(($G13-$E13)*$J13,0),2,1),"")</f>
        <v/>
      </c>
      <c r="BF13" s="14">
        <f>IF(AND(BF$7&gt;=$E13,BF$7&lt;=$G13),IF(BF$7&lt;=$E13+ROUND(($G13-$E13)*$J13,0),2,1),"")</f>
        <v/>
      </c>
      <c r="BG13" s="14">
        <f>IF(AND(BG$7&gt;=$E13,BG$7&lt;=$G13),IF(BG$7&lt;=$E13+ROUND(($G13-$E13)*$J13,0),2,1),"")</f>
        <v/>
      </c>
      <c r="BH13" s="14">
        <f>IF(AND(BH$7&gt;=$E13,BH$7&lt;=$G13),IF(BH$7&lt;=$E13+ROUND(($G13-$E13)*$J13,0),2,1),"")</f>
        <v/>
      </c>
      <c r="BI13" s="14">
        <f>IF(AND(BI$7&gt;=$E13,BI$7&lt;=$G13),IF(BI$7&lt;=$E13+ROUND(($G13-$E13)*$J13,0),2,1),"")</f>
        <v/>
      </c>
    </row>
    <row r="14" ht="27" customHeight="1">
      <c r="A14" s="20" t="inlineStr">
        <is>
          <t>2.2</t>
        </is>
      </c>
      <c r="B14" s="21" t="inlineStr">
        <is>
          <t>Design onboarding data model</t>
        </is>
      </c>
      <c r="C14" s="20" t="inlineStr">
        <is>
          <t>Task</t>
        </is>
      </c>
      <c r="D14" s="20" t="inlineStr">
        <is>
          <t>Developer 1</t>
        </is>
      </c>
      <c r="E14" s="22" t="n">
        <v>46246</v>
      </c>
      <c r="F14" s="20" t="n">
        <v>3</v>
      </c>
      <c r="G14" s="22">
        <f>WORKDAY(E14,F14-1)</f>
        <v/>
      </c>
      <c r="H14" s="20" t="inlineStr">
        <is>
          <t>2.1</t>
        </is>
      </c>
      <c r="I14" s="20" t="inlineStr">
        <is>
          <t>High</t>
        </is>
      </c>
      <c r="J14" s="23" t="n">
        <v>1</v>
      </c>
      <c r="K14" s="20" t="inlineStr">
        <is>
          <t>Done</t>
        </is>
      </c>
      <c r="L14" s="20" t="n">
        <v>20</v>
      </c>
      <c r="M14" s="20">
        <f>IF(K14="Done","Complete",IF(G14&lt;$H$5,"Late",IF(E14&lt;=$H$5,"Active","Planned")))</f>
        <v/>
      </c>
      <c r="N14" s="21" t="inlineStr">
        <is>
          <t>Entities, validation and migration assumptions.</t>
        </is>
      </c>
      <c r="O14" s="14">
        <f>IF(AND(O$7&gt;=$E14,O$7&lt;=$G14),IF(O$7&lt;=$E14+ROUND(($G14-$E14)*$J14,0),2,1),"")</f>
        <v/>
      </c>
      <c r="P14" s="14">
        <f>IF(AND(P$7&gt;=$E14,P$7&lt;=$G14),IF(P$7&lt;=$E14+ROUND(($G14-$E14)*$J14,0),2,1),"")</f>
        <v/>
      </c>
      <c r="Q14" s="14">
        <f>IF(AND(Q$7&gt;=$E14,Q$7&lt;=$G14),IF(Q$7&lt;=$E14+ROUND(($G14-$E14)*$J14,0),2,1),"")</f>
        <v/>
      </c>
      <c r="R14" s="14">
        <f>IF(AND(R$7&gt;=$E14,R$7&lt;=$G14),IF(R$7&lt;=$E14+ROUND(($G14-$E14)*$J14,0),2,1),"")</f>
        <v/>
      </c>
      <c r="S14" s="14">
        <f>IF(AND(S$7&gt;=$E14,S$7&lt;=$G14),IF(S$7&lt;=$E14+ROUND(($G14-$E14)*$J14,0),2,1),"")</f>
        <v/>
      </c>
      <c r="T14" s="15">
        <f>IF(AND(T$7&gt;=$E14,T$7&lt;=$G14),IF(T$7&lt;=$E14+ROUND(($G14-$E14)*$J14,0),2,1),"")</f>
        <v/>
      </c>
      <c r="U14" s="15">
        <f>IF(AND(U$7&gt;=$E14,U$7&lt;=$G14),IF(U$7&lt;=$E14+ROUND(($G14-$E14)*$J14,0),2,1),"")</f>
        <v/>
      </c>
      <c r="V14" s="14">
        <f>IF(AND(V$7&gt;=$E14,V$7&lt;=$G14),IF(V$7&lt;=$E14+ROUND(($G14-$E14)*$J14,0),2,1),"")</f>
        <v/>
      </c>
      <c r="W14" s="14">
        <f>IF(AND(W$7&gt;=$E14,W$7&lt;=$G14),IF(W$7&lt;=$E14+ROUND(($G14-$E14)*$J14,0),2,1),"")</f>
        <v/>
      </c>
      <c r="X14" s="14">
        <f>IF(AND(X$7&gt;=$E14,X$7&lt;=$G14),IF(X$7&lt;=$E14+ROUND(($G14-$E14)*$J14,0),2,1),"")</f>
        <v/>
      </c>
      <c r="Y14" s="14">
        <f>IF(AND(Y$7&gt;=$E14,Y$7&lt;=$G14),IF(Y$7&lt;=$E14+ROUND(($G14-$E14)*$J14,0),2,1),"")</f>
        <v/>
      </c>
      <c r="Z14" s="14">
        <f>IF(AND(Z$7&gt;=$E14,Z$7&lt;=$G14),IF(Z$7&lt;=$E14+ROUND(($G14-$E14)*$J14,0),2,1),"")</f>
        <v/>
      </c>
      <c r="AA14" s="15">
        <f>IF(AND(AA$7&gt;=$E14,AA$7&lt;=$G14),IF(AA$7&lt;=$E14+ROUND(($G14-$E14)*$J14,0),2,1),"")</f>
        <v/>
      </c>
      <c r="AB14" s="15">
        <f>IF(AND(AB$7&gt;=$E14,AB$7&lt;=$G14),IF(AB$7&lt;=$E14+ROUND(($G14-$E14)*$J14,0),2,1),"")</f>
        <v/>
      </c>
      <c r="AC14" s="14">
        <f>IF(AND(AC$7&gt;=$E14,AC$7&lt;=$G14),IF(AC$7&lt;=$E14+ROUND(($G14-$E14)*$J14,0),2,1),"")</f>
        <v/>
      </c>
      <c r="AD14" s="14">
        <f>IF(AND(AD$7&gt;=$E14,AD$7&lt;=$G14),IF(AD$7&lt;=$E14+ROUND(($G14-$E14)*$J14,0),2,1),"")</f>
        <v/>
      </c>
      <c r="AE14" s="14">
        <f>IF(AND(AE$7&gt;=$E14,AE$7&lt;=$G14),IF(AE$7&lt;=$E14+ROUND(($G14-$E14)*$J14,0),2,1),"")</f>
        <v/>
      </c>
      <c r="AF14" s="14">
        <f>IF(AND(AF$7&gt;=$E14,AF$7&lt;=$G14),IF(AF$7&lt;=$E14+ROUND(($G14-$E14)*$J14,0),2,1),"")</f>
        <v/>
      </c>
      <c r="AG14" s="14">
        <f>IF(AND(AG$7&gt;=$E14,AG$7&lt;=$G14),IF(AG$7&lt;=$E14+ROUND(($G14-$E14)*$J14,0),2,1),"")</f>
        <v/>
      </c>
      <c r="AH14" s="15">
        <f>IF(AND(AH$7&gt;=$E14,AH$7&lt;=$G14),IF(AH$7&lt;=$E14+ROUND(($G14-$E14)*$J14,0),2,1),"")</f>
        <v/>
      </c>
      <c r="AI14" s="15">
        <f>IF(AND(AI$7&gt;=$E14,AI$7&lt;=$G14),IF(AI$7&lt;=$E14+ROUND(($G14-$E14)*$J14,0),2,1),"")</f>
        <v/>
      </c>
      <c r="AJ14" s="14">
        <f>IF(AND(AJ$7&gt;=$E14,AJ$7&lt;=$G14),IF(AJ$7&lt;=$E14+ROUND(($G14-$E14)*$J14,0),2,1),"")</f>
        <v/>
      </c>
      <c r="AK14" s="14">
        <f>IF(AND(AK$7&gt;=$E14,AK$7&lt;=$G14),IF(AK$7&lt;=$E14+ROUND(($G14-$E14)*$J14,0),2,1),"")</f>
        <v/>
      </c>
      <c r="AL14" s="14">
        <f>IF(AND(AL$7&gt;=$E14,AL$7&lt;=$G14),IF(AL$7&lt;=$E14+ROUND(($G14-$E14)*$J14,0),2,1),"")</f>
        <v/>
      </c>
      <c r="AM14" s="14">
        <f>IF(AND(AM$7&gt;=$E14,AM$7&lt;=$G14),IF(AM$7&lt;=$E14+ROUND(($G14-$E14)*$J14,0),2,1),"")</f>
        <v/>
      </c>
      <c r="AN14" s="14">
        <f>IF(AND(AN$7&gt;=$E14,AN$7&lt;=$G14),IF(AN$7&lt;=$E14+ROUND(($G14-$E14)*$J14,0),2,1),"")</f>
        <v/>
      </c>
      <c r="AO14" s="15">
        <f>IF(AND(AO$7&gt;=$E14,AO$7&lt;=$G14),IF(AO$7&lt;=$E14+ROUND(($G14-$E14)*$J14,0),2,1),"")</f>
        <v/>
      </c>
      <c r="AP14" s="15">
        <f>IF(AND(AP$7&gt;=$E14,AP$7&lt;=$G14),IF(AP$7&lt;=$E14+ROUND(($G14-$E14)*$J14,0),2,1),"")</f>
        <v/>
      </c>
      <c r="AQ14" s="14">
        <f>IF(AND(AQ$7&gt;=$E14,AQ$7&lt;=$G14),IF(AQ$7&lt;=$E14+ROUND(($G14-$E14)*$J14,0),2,1),"")</f>
        <v/>
      </c>
      <c r="AR14" s="14">
        <f>IF(AND(AR$7&gt;=$E14,AR$7&lt;=$G14),IF(AR$7&lt;=$E14+ROUND(($G14-$E14)*$J14,0),2,1),"")</f>
        <v/>
      </c>
      <c r="AS14" s="14">
        <f>IF(AND(AS$7&gt;=$E14,AS$7&lt;=$G14),IF(AS$7&lt;=$E14+ROUND(($G14-$E14)*$J14,0),2,1),"")</f>
        <v/>
      </c>
      <c r="AT14" s="14">
        <f>IF(AND(AT$7&gt;=$E14,AT$7&lt;=$G14),IF(AT$7&lt;=$E14+ROUND(($G14-$E14)*$J14,0),2,1),"")</f>
        <v/>
      </c>
      <c r="AU14" s="14">
        <f>IF(AND(AU$7&gt;=$E14,AU$7&lt;=$G14),IF(AU$7&lt;=$E14+ROUND(($G14-$E14)*$J14,0),2,1),"")</f>
        <v/>
      </c>
      <c r="AV14" s="15">
        <f>IF(AND(AV$7&gt;=$E14,AV$7&lt;=$G14),IF(AV$7&lt;=$E14+ROUND(($G14-$E14)*$J14,0),2,1),"")</f>
        <v/>
      </c>
      <c r="AW14" s="15">
        <f>IF(AND(AW$7&gt;=$E14,AW$7&lt;=$G14),IF(AW$7&lt;=$E14+ROUND(($G14-$E14)*$J14,0),2,1),"")</f>
        <v/>
      </c>
      <c r="AX14" s="14">
        <f>IF(AND(AX$7&gt;=$E14,AX$7&lt;=$G14),IF(AX$7&lt;=$E14+ROUND(($G14-$E14)*$J14,0),2,1),"")</f>
        <v/>
      </c>
      <c r="AY14" s="14">
        <f>IF(AND(AY$7&gt;=$E14,AY$7&lt;=$G14),IF(AY$7&lt;=$E14+ROUND(($G14-$E14)*$J14,0),2,1),"")</f>
        <v/>
      </c>
      <c r="AZ14" s="14">
        <f>IF(AND(AZ$7&gt;=$E14,AZ$7&lt;=$G14),IF(AZ$7&lt;=$E14+ROUND(($G14-$E14)*$J14,0),2,1),"")</f>
        <v/>
      </c>
      <c r="BA14" s="14">
        <f>IF(AND(BA$7&gt;=$E14,BA$7&lt;=$G14),IF(BA$7&lt;=$E14+ROUND(($G14-$E14)*$J14,0),2,1),"")</f>
        <v/>
      </c>
      <c r="BB14" s="14">
        <f>IF(AND(BB$7&gt;=$E14,BB$7&lt;=$G14),IF(BB$7&lt;=$E14+ROUND(($G14-$E14)*$J14,0),2,1),"")</f>
        <v/>
      </c>
      <c r="BC14" s="15">
        <f>IF(AND(BC$7&gt;=$E14,BC$7&lt;=$G14),IF(BC$7&lt;=$E14+ROUND(($G14-$E14)*$J14,0),2,1),"")</f>
        <v/>
      </c>
      <c r="BD14" s="15">
        <f>IF(AND(BD$7&gt;=$E14,BD$7&lt;=$G14),IF(BD$7&lt;=$E14+ROUND(($G14-$E14)*$J14,0),2,1),"")</f>
        <v/>
      </c>
      <c r="BE14" s="14">
        <f>IF(AND(BE$7&gt;=$E14,BE$7&lt;=$G14),IF(BE$7&lt;=$E14+ROUND(($G14-$E14)*$J14,0),2,1),"")</f>
        <v/>
      </c>
      <c r="BF14" s="14">
        <f>IF(AND(BF$7&gt;=$E14,BF$7&lt;=$G14),IF(BF$7&lt;=$E14+ROUND(($G14-$E14)*$J14,0),2,1),"")</f>
        <v/>
      </c>
      <c r="BG14" s="14">
        <f>IF(AND(BG$7&gt;=$E14,BG$7&lt;=$G14),IF(BG$7&lt;=$E14+ROUND(($G14-$E14)*$J14,0),2,1),"")</f>
        <v/>
      </c>
      <c r="BH14" s="14">
        <f>IF(AND(BH$7&gt;=$E14,BH$7&lt;=$G14),IF(BH$7&lt;=$E14+ROUND(($G14-$E14)*$J14,0),2,1),"")</f>
        <v/>
      </c>
      <c r="BI14" s="14">
        <f>IF(AND(BI$7&gt;=$E14,BI$7&lt;=$G14),IF(BI$7&lt;=$E14+ROUND(($G14-$E14)*$J14,0),2,1),"")</f>
        <v/>
      </c>
    </row>
    <row r="15" ht="27" customHeight="1">
      <c r="A15" s="16" t="inlineStr">
        <is>
          <t>2.3</t>
        </is>
      </c>
      <c r="B15" s="17" t="inlineStr">
        <is>
          <t>Build onboarding API</t>
        </is>
      </c>
      <c r="C15" s="16" t="inlineStr">
        <is>
          <t>Task</t>
        </is>
      </c>
      <c r="D15" s="16" t="inlineStr">
        <is>
          <t>Developer 1</t>
        </is>
      </c>
      <c r="E15" s="18" t="n">
        <v>46249</v>
      </c>
      <c r="F15" s="16" t="n">
        <v>5</v>
      </c>
      <c r="G15" s="18">
        <f>WORKDAY(E15,F15-1)</f>
        <v/>
      </c>
      <c r="H15" s="16" t="inlineStr">
        <is>
          <t>2.2</t>
        </is>
      </c>
      <c r="I15" s="16" t="inlineStr">
        <is>
          <t>Critical</t>
        </is>
      </c>
      <c r="J15" s="19" t="n">
        <v>0.8</v>
      </c>
      <c r="K15" s="16" t="inlineStr">
        <is>
          <t>In progress</t>
        </is>
      </c>
      <c r="L15" s="16" t="n">
        <v>36</v>
      </c>
      <c r="M15" s="16">
        <f>IF(K15="Done","Complete",IF(G15&lt;$H$5,"Late",IF(E15&lt;=$H$5,"Active","Planned")))</f>
        <v/>
      </c>
      <c r="N15" s="17" t="inlineStr">
        <is>
          <t>Service layer, validation and tests.</t>
        </is>
      </c>
      <c r="O15" s="14">
        <f>IF(AND(O$7&gt;=$E15,O$7&lt;=$G15),IF(O$7&lt;=$E15+ROUND(($G15-$E15)*$J15,0),2,1),"")</f>
        <v/>
      </c>
      <c r="P15" s="14">
        <f>IF(AND(P$7&gt;=$E15,P$7&lt;=$G15),IF(P$7&lt;=$E15+ROUND(($G15-$E15)*$J15,0),2,1),"")</f>
        <v/>
      </c>
      <c r="Q15" s="14">
        <f>IF(AND(Q$7&gt;=$E15,Q$7&lt;=$G15),IF(Q$7&lt;=$E15+ROUND(($G15-$E15)*$J15,0),2,1),"")</f>
        <v/>
      </c>
      <c r="R15" s="14">
        <f>IF(AND(R$7&gt;=$E15,R$7&lt;=$G15),IF(R$7&lt;=$E15+ROUND(($G15-$E15)*$J15,0),2,1),"")</f>
        <v/>
      </c>
      <c r="S15" s="14">
        <f>IF(AND(S$7&gt;=$E15,S$7&lt;=$G15),IF(S$7&lt;=$E15+ROUND(($G15-$E15)*$J15,0),2,1),"")</f>
        <v/>
      </c>
      <c r="T15" s="15">
        <f>IF(AND(T$7&gt;=$E15,T$7&lt;=$G15),IF(T$7&lt;=$E15+ROUND(($G15-$E15)*$J15,0),2,1),"")</f>
        <v/>
      </c>
      <c r="U15" s="15">
        <f>IF(AND(U$7&gt;=$E15,U$7&lt;=$G15),IF(U$7&lt;=$E15+ROUND(($G15-$E15)*$J15,0),2,1),"")</f>
        <v/>
      </c>
      <c r="V15" s="14">
        <f>IF(AND(V$7&gt;=$E15,V$7&lt;=$G15),IF(V$7&lt;=$E15+ROUND(($G15-$E15)*$J15,0),2,1),"")</f>
        <v/>
      </c>
      <c r="W15" s="14">
        <f>IF(AND(W$7&gt;=$E15,W$7&lt;=$G15),IF(W$7&lt;=$E15+ROUND(($G15-$E15)*$J15,0),2,1),"")</f>
        <v/>
      </c>
      <c r="X15" s="14">
        <f>IF(AND(X$7&gt;=$E15,X$7&lt;=$G15),IF(X$7&lt;=$E15+ROUND(($G15-$E15)*$J15,0),2,1),"")</f>
        <v/>
      </c>
      <c r="Y15" s="14">
        <f>IF(AND(Y$7&gt;=$E15,Y$7&lt;=$G15),IF(Y$7&lt;=$E15+ROUND(($G15-$E15)*$J15,0),2,1),"")</f>
        <v/>
      </c>
      <c r="Z15" s="14">
        <f>IF(AND(Z$7&gt;=$E15,Z$7&lt;=$G15),IF(Z$7&lt;=$E15+ROUND(($G15-$E15)*$J15,0),2,1),"")</f>
        <v/>
      </c>
      <c r="AA15" s="15">
        <f>IF(AND(AA$7&gt;=$E15,AA$7&lt;=$G15),IF(AA$7&lt;=$E15+ROUND(($G15-$E15)*$J15,0),2,1),"")</f>
        <v/>
      </c>
      <c r="AB15" s="15">
        <f>IF(AND(AB$7&gt;=$E15,AB$7&lt;=$G15),IF(AB$7&lt;=$E15+ROUND(($G15-$E15)*$J15,0),2,1),"")</f>
        <v/>
      </c>
      <c r="AC15" s="14">
        <f>IF(AND(AC$7&gt;=$E15,AC$7&lt;=$G15),IF(AC$7&lt;=$E15+ROUND(($G15-$E15)*$J15,0),2,1),"")</f>
        <v/>
      </c>
      <c r="AD15" s="14">
        <f>IF(AND(AD$7&gt;=$E15,AD$7&lt;=$G15),IF(AD$7&lt;=$E15+ROUND(($G15-$E15)*$J15,0),2,1),"")</f>
        <v/>
      </c>
      <c r="AE15" s="14">
        <f>IF(AND(AE$7&gt;=$E15,AE$7&lt;=$G15),IF(AE$7&lt;=$E15+ROUND(($G15-$E15)*$J15,0),2,1),"")</f>
        <v/>
      </c>
      <c r="AF15" s="14">
        <f>IF(AND(AF$7&gt;=$E15,AF$7&lt;=$G15),IF(AF$7&lt;=$E15+ROUND(($G15-$E15)*$J15,0),2,1),"")</f>
        <v/>
      </c>
      <c r="AG15" s="14">
        <f>IF(AND(AG$7&gt;=$E15,AG$7&lt;=$G15),IF(AG$7&lt;=$E15+ROUND(($G15-$E15)*$J15,0),2,1),"")</f>
        <v/>
      </c>
      <c r="AH15" s="15">
        <f>IF(AND(AH$7&gt;=$E15,AH$7&lt;=$G15),IF(AH$7&lt;=$E15+ROUND(($G15-$E15)*$J15,0),2,1),"")</f>
        <v/>
      </c>
      <c r="AI15" s="15">
        <f>IF(AND(AI$7&gt;=$E15,AI$7&lt;=$G15),IF(AI$7&lt;=$E15+ROUND(($G15-$E15)*$J15,0),2,1),"")</f>
        <v/>
      </c>
      <c r="AJ15" s="14">
        <f>IF(AND(AJ$7&gt;=$E15,AJ$7&lt;=$G15),IF(AJ$7&lt;=$E15+ROUND(($G15-$E15)*$J15,0),2,1),"")</f>
        <v/>
      </c>
      <c r="AK15" s="14">
        <f>IF(AND(AK$7&gt;=$E15,AK$7&lt;=$G15),IF(AK$7&lt;=$E15+ROUND(($G15-$E15)*$J15,0),2,1),"")</f>
        <v/>
      </c>
      <c r="AL15" s="14">
        <f>IF(AND(AL$7&gt;=$E15,AL$7&lt;=$G15),IF(AL$7&lt;=$E15+ROUND(($G15-$E15)*$J15,0),2,1),"")</f>
        <v/>
      </c>
      <c r="AM15" s="14">
        <f>IF(AND(AM$7&gt;=$E15,AM$7&lt;=$G15),IF(AM$7&lt;=$E15+ROUND(($G15-$E15)*$J15,0),2,1),"")</f>
        <v/>
      </c>
      <c r="AN15" s="14">
        <f>IF(AND(AN$7&gt;=$E15,AN$7&lt;=$G15),IF(AN$7&lt;=$E15+ROUND(($G15-$E15)*$J15,0),2,1),"")</f>
        <v/>
      </c>
      <c r="AO15" s="15">
        <f>IF(AND(AO$7&gt;=$E15,AO$7&lt;=$G15),IF(AO$7&lt;=$E15+ROUND(($G15-$E15)*$J15,0),2,1),"")</f>
        <v/>
      </c>
      <c r="AP15" s="15">
        <f>IF(AND(AP$7&gt;=$E15,AP$7&lt;=$G15),IF(AP$7&lt;=$E15+ROUND(($G15-$E15)*$J15,0),2,1),"")</f>
        <v/>
      </c>
      <c r="AQ15" s="14">
        <f>IF(AND(AQ$7&gt;=$E15,AQ$7&lt;=$G15),IF(AQ$7&lt;=$E15+ROUND(($G15-$E15)*$J15,0),2,1),"")</f>
        <v/>
      </c>
      <c r="AR15" s="14">
        <f>IF(AND(AR$7&gt;=$E15,AR$7&lt;=$G15),IF(AR$7&lt;=$E15+ROUND(($G15-$E15)*$J15,0),2,1),"")</f>
        <v/>
      </c>
      <c r="AS15" s="14">
        <f>IF(AND(AS$7&gt;=$E15,AS$7&lt;=$G15),IF(AS$7&lt;=$E15+ROUND(($G15-$E15)*$J15,0),2,1),"")</f>
        <v/>
      </c>
      <c r="AT15" s="14">
        <f>IF(AND(AT$7&gt;=$E15,AT$7&lt;=$G15),IF(AT$7&lt;=$E15+ROUND(($G15-$E15)*$J15,0),2,1),"")</f>
        <v/>
      </c>
      <c r="AU15" s="14">
        <f>IF(AND(AU$7&gt;=$E15,AU$7&lt;=$G15),IF(AU$7&lt;=$E15+ROUND(($G15-$E15)*$J15,0),2,1),"")</f>
        <v/>
      </c>
      <c r="AV15" s="15">
        <f>IF(AND(AV$7&gt;=$E15,AV$7&lt;=$G15),IF(AV$7&lt;=$E15+ROUND(($G15-$E15)*$J15,0),2,1),"")</f>
        <v/>
      </c>
      <c r="AW15" s="15">
        <f>IF(AND(AW$7&gt;=$E15,AW$7&lt;=$G15),IF(AW$7&lt;=$E15+ROUND(($G15-$E15)*$J15,0),2,1),"")</f>
        <v/>
      </c>
      <c r="AX15" s="14">
        <f>IF(AND(AX$7&gt;=$E15,AX$7&lt;=$G15),IF(AX$7&lt;=$E15+ROUND(($G15-$E15)*$J15,0),2,1),"")</f>
        <v/>
      </c>
      <c r="AY15" s="14">
        <f>IF(AND(AY$7&gt;=$E15,AY$7&lt;=$G15),IF(AY$7&lt;=$E15+ROUND(($G15-$E15)*$J15,0),2,1),"")</f>
        <v/>
      </c>
      <c r="AZ15" s="14">
        <f>IF(AND(AZ$7&gt;=$E15,AZ$7&lt;=$G15),IF(AZ$7&lt;=$E15+ROUND(($G15-$E15)*$J15,0),2,1),"")</f>
        <v/>
      </c>
      <c r="BA15" s="14">
        <f>IF(AND(BA$7&gt;=$E15,BA$7&lt;=$G15),IF(BA$7&lt;=$E15+ROUND(($G15-$E15)*$J15,0),2,1),"")</f>
        <v/>
      </c>
      <c r="BB15" s="14">
        <f>IF(AND(BB$7&gt;=$E15,BB$7&lt;=$G15),IF(BB$7&lt;=$E15+ROUND(($G15-$E15)*$J15,0),2,1),"")</f>
        <v/>
      </c>
      <c r="BC15" s="15">
        <f>IF(AND(BC$7&gt;=$E15,BC$7&lt;=$G15),IF(BC$7&lt;=$E15+ROUND(($G15-$E15)*$J15,0),2,1),"")</f>
        <v/>
      </c>
      <c r="BD15" s="15">
        <f>IF(AND(BD$7&gt;=$E15,BD$7&lt;=$G15),IF(BD$7&lt;=$E15+ROUND(($G15-$E15)*$J15,0),2,1),"")</f>
        <v/>
      </c>
      <c r="BE15" s="14">
        <f>IF(AND(BE$7&gt;=$E15,BE$7&lt;=$G15),IF(BE$7&lt;=$E15+ROUND(($G15-$E15)*$J15,0),2,1),"")</f>
        <v/>
      </c>
      <c r="BF15" s="14">
        <f>IF(AND(BF$7&gt;=$E15,BF$7&lt;=$G15),IF(BF$7&lt;=$E15+ROUND(($G15-$E15)*$J15,0),2,1),"")</f>
        <v/>
      </c>
      <c r="BG15" s="14">
        <f>IF(AND(BG$7&gt;=$E15,BG$7&lt;=$G15),IF(BG$7&lt;=$E15+ROUND(($G15-$E15)*$J15,0),2,1),"")</f>
        <v/>
      </c>
      <c r="BH15" s="14">
        <f>IF(AND(BH$7&gt;=$E15,BH$7&lt;=$G15),IF(BH$7&lt;=$E15+ROUND(($G15-$E15)*$J15,0),2,1),"")</f>
        <v/>
      </c>
      <c r="BI15" s="14">
        <f>IF(AND(BI$7&gt;=$E15,BI$7&lt;=$G15),IF(BI$7&lt;=$E15+ROUND(($G15-$E15)*$J15,0),2,1),"")</f>
        <v/>
      </c>
    </row>
    <row r="16" ht="27" customHeight="1">
      <c r="A16" s="20" t="inlineStr">
        <is>
          <t>2.4</t>
        </is>
      </c>
      <c r="B16" s="21" t="inlineStr">
        <is>
          <t>Build onboarding UI</t>
        </is>
      </c>
      <c r="C16" s="20" t="inlineStr">
        <is>
          <t>Task</t>
        </is>
      </c>
      <c r="D16" s="20" t="inlineStr">
        <is>
          <t>Developer 2</t>
        </is>
      </c>
      <c r="E16" s="22" t="n">
        <v>46249</v>
      </c>
      <c r="F16" s="20" t="n">
        <v>5</v>
      </c>
      <c r="G16" s="22">
        <f>WORKDAY(E16,F16-1)</f>
        <v/>
      </c>
      <c r="H16" s="20" t="inlineStr">
        <is>
          <t>2.2</t>
        </is>
      </c>
      <c r="I16" s="20" t="inlineStr">
        <is>
          <t>Critical</t>
        </is>
      </c>
      <c r="J16" s="23" t="n">
        <v>0.7</v>
      </c>
      <c r="K16" s="20" t="inlineStr">
        <is>
          <t>In progress</t>
        </is>
      </c>
      <c r="L16" s="20" t="n">
        <v>36</v>
      </c>
      <c r="M16" s="20">
        <f>IF(K16="Done","Complete",IF(G16&lt;$H$5,"Late",IF(E16&lt;=$H$5,"Active","Planned")))</f>
        <v/>
      </c>
      <c r="N16" s="21" t="inlineStr">
        <is>
          <t>Responsive flow and client-side validation.</t>
        </is>
      </c>
      <c r="O16" s="14">
        <f>IF(AND(O$7&gt;=$E16,O$7&lt;=$G16),IF(O$7&lt;=$E16+ROUND(($G16-$E16)*$J16,0),2,1),"")</f>
        <v/>
      </c>
      <c r="P16" s="14">
        <f>IF(AND(P$7&gt;=$E16,P$7&lt;=$G16),IF(P$7&lt;=$E16+ROUND(($G16-$E16)*$J16,0),2,1),"")</f>
        <v/>
      </c>
      <c r="Q16" s="14">
        <f>IF(AND(Q$7&gt;=$E16,Q$7&lt;=$G16),IF(Q$7&lt;=$E16+ROUND(($G16-$E16)*$J16,0),2,1),"")</f>
        <v/>
      </c>
      <c r="R16" s="14">
        <f>IF(AND(R$7&gt;=$E16,R$7&lt;=$G16),IF(R$7&lt;=$E16+ROUND(($G16-$E16)*$J16,0),2,1),"")</f>
        <v/>
      </c>
      <c r="S16" s="14">
        <f>IF(AND(S$7&gt;=$E16,S$7&lt;=$G16),IF(S$7&lt;=$E16+ROUND(($G16-$E16)*$J16,0),2,1),"")</f>
        <v/>
      </c>
      <c r="T16" s="15">
        <f>IF(AND(T$7&gt;=$E16,T$7&lt;=$G16),IF(T$7&lt;=$E16+ROUND(($G16-$E16)*$J16,0),2,1),"")</f>
        <v/>
      </c>
      <c r="U16" s="15">
        <f>IF(AND(U$7&gt;=$E16,U$7&lt;=$G16),IF(U$7&lt;=$E16+ROUND(($G16-$E16)*$J16,0),2,1),"")</f>
        <v/>
      </c>
      <c r="V16" s="14">
        <f>IF(AND(V$7&gt;=$E16,V$7&lt;=$G16),IF(V$7&lt;=$E16+ROUND(($G16-$E16)*$J16,0),2,1),"")</f>
        <v/>
      </c>
      <c r="W16" s="14">
        <f>IF(AND(W$7&gt;=$E16,W$7&lt;=$G16),IF(W$7&lt;=$E16+ROUND(($G16-$E16)*$J16,0),2,1),"")</f>
        <v/>
      </c>
      <c r="X16" s="14">
        <f>IF(AND(X$7&gt;=$E16,X$7&lt;=$G16),IF(X$7&lt;=$E16+ROUND(($G16-$E16)*$J16,0),2,1),"")</f>
        <v/>
      </c>
      <c r="Y16" s="14">
        <f>IF(AND(Y$7&gt;=$E16,Y$7&lt;=$G16),IF(Y$7&lt;=$E16+ROUND(($G16-$E16)*$J16,0),2,1),"")</f>
        <v/>
      </c>
      <c r="Z16" s="14">
        <f>IF(AND(Z$7&gt;=$E16,Z$7&lt;=$G16),IF(Z$7&lt;=$E16+ROUND(($G16-$E16)*$J16,0),2,1),"")</f>
        <v/>
      </c>
      <c r="AA16" s="15">
        <f>IF(AND(AA$7&gt;=$E16,AA$7&lt;=$G16),IF(AA$7&lt;=$E16+ROUND(($G16-$E16)*$J16,0),2,1),"")</f>
        <v/>
      </c>
      <c r="AB16" s="15">
        <f>IF(AND(AB$7&gt;=$E16,AB$7&lt;=$G16),IF(AB$7&lt;=$E16+ROUND(($G16-$E16)*$J16,0),2,1),"")</f>
        <v/>
      </c>
      <c r="AC16" s="14">
        <f>IF(AND(AC$7&gt;=$E16,AC$7&lt;=$G16),IF(AC$7&lt;=$E16+ROUND(($G16-$E16)*$J16,0),2,1),"")</f>
        <v/>
      </c>
      <c r="AD16" s="14">
        <f>IF(AND(AD$7&gt;=$E16,AD$7&lt;=$G16),IF(AD$7&lt;=$E16+ROUND(($G16-$E16)*$J16,0),2,1),"")</f>
        <v/>
      </c>
      <c r="AE16" s="14">
        <f>IF(AND(AE$7&gt;=$E16,AE$7&lt;=$G16),IF(AE$7&lt;=$E16+ROUND(($G16-$E16)*$J16,0),2,1),"")</f>
        <v/>
      </c>
      <c r="AF16" s="14">
        <f>IF(AND(AF$7&gt;=$E16,AF$7&lt;=$G16),IF(AF$7&lt;=$E16+ROUND(($G16-$E16)*$J16,0),2,1),"")</f>
        <v/>
      </c>
      <c r="AG16" s="14">
        <f>IF(AND(AG$7&gt;=$E16,AG$7&lt;=$G16),IF(AG$7&lt;=$E16+ROUND(($G16-$E16)*$J16,0),2,1),"")</f>
        <v/>
      </c>
      <c r="AH16" s="15">
        <f>IF(AND(AH$7&gt;=$E16,AH$7&lt;=$G16),IF(AH$7&lt;=$E16+ROUND(($G16-$E16)*$J16,0),2,1),"")</f>
        <v/>
      </c>
      <c r="AI16" s="15">
        <f>IF(AND(AI$7&gt;=$E16,AI$7&lt;=$G16),IF(AI$7&lt;=$E16+ROUND(($G16-$E16)*$J16,0),2,1),"")</f>
        <v/>
      </c>
      <c r="AJ16" s="14">
        <f>IF(AND(AJ$7&gt;=$E16,AJ$7&lt;=$G16),IF(AJ$7&lt;=$E16+ROUND(($G16-$E16)*$J16,0),2,1),"")</f>
        <v/>
      </c>
      <c r="AK16" s="14">
        <f>IF(AND(AK$7&gt;=$E16,AK$7&lt;=$G16),IF(AK$7&lt;=$E16+ROUND(($G16-$E16)*$J16,0),2,1),"")</f>
        <v/>
      </c>
      <c r="AL16" s="14">
        <f>IF(AND(AL$7&gt;=$E16,AL$7&lt;=$G16),IF(AL$7&lt;=$E16+ROUND(($G16-$E16)*$J16,0),2,1),"")</f>
        <v/>
      </c>
      <c r="AM16" s="14">
        <f>IF(AND(AM$7&gt;=$E16,AM$7&lt;=$G16),IF(AM$7&lt;=$E16+ROUND(($G16-$E16)*$J16,0),2,1),"")</f>
        <v/>
      </c>
      <c r="AN16" s="14">
        <f>IF(AND(AN$7&gt;=$E16,AN$7&lt;=$G16),IF(AN$7&lt;=$E16+ROUND(($G16-$E16)*$J16,0),2,1),"")</f>
        <v/>
      </c>
      <c r="AO16" s="15">
        <f>IF(AND(AO$7&gt;=$E16,AO$7&lt;=$G16),IF(AO$7&lt;=$E16+ROUND(($G16-$E16)*$J16,0),2,1),"")</f>
        <v/>
      </c>
      <c r="AP16" s="15">
        <f>IF(AND(AP$7&gt;=$E16,AP$7&lt;=$G16),IF(AP$7&lt;=$E16+ROUND(($G16-$E16)*$J16,0),2,1),"")</f>
        <v/>
      </c>
      <c r="AQ16" s="14">
        <f>IF(AND(AQ$7&gt;=$E16,AQ$7&lt;=$G16),IF(AQ$7&lt;=$E16+ROUND(($G16-$E16)*$J16,0),2,1),"")</f>
        <v/>
      </c>
      <c r="AR16" s="14">
        <f>IF(AND(AR$7&gt;=$E16,AR$7&lt;=$G16),IF(AR$7&lt;=$E16+ROUND(($G16-$E16)*$J16,0),2,1),"")</f>
        <v/>
      </c>
      <c r="AS16" s="14">
        <f>IF(AND(AS$7&gt;=$E16,AS$7&lt;=$G16),IF(AS$7&lt;=$E16+ROUND(($G16-$E16)*$J16,0),2,1),"")</f>
        <v/>
      </c>
      <c r="AT16" s="14">
        <f>IF(AND(AT$7&gt;=$E16,AT$7&lt;=$G16),IF(AT$7&lt;=$E16+ROUND(($G16-$E16)*$J16,0),2,1),"")</f>
        <v/>
      </c>
      <c r="AU16" s="14">
        <f>IF(AND(AU$7&gt;=$E16,AU$7&lt;=$G16),IF(AU$7&lt;=$E16+ROUND(($G16-$E16)*$J16,0),2,1),"")</f>
        <v/>
      </c>
      <c r="AV16" s="15">
        <f>IF(AND(AV$7&gt;=$E16,AV$7&lt;=$G16),IF(AV$7&lt;=$E16+ROUND(($G16-$E16)*$J16,0),2,1),"")</f>
        <v/>
      </c>
      <c r="AW16" s="15">
        <f>IF(AND(AW$7&gt;=$E16,AW$7&lt;=$G16),IF(AW$7&lt;=$E16+ROUND(($G16-$E16)*$J16,0),2,1),"")</f>
        <v/>
      </c>
      <c r="AX16" s="14">
        <f>IF(AND(AX$7&gt;=$E16,AX$7&lt;=$G16),IF(AX$7&lt;=$E16+ROUND(($G16-$E16)*$J16,0),2,1),"")</f>
        <v/>
      </c>
      <c r="AY16" s="14">
        <f>IF(AND(AY$7&gt;=$E16,AY$7&lt;=$G16),IF(AY$7&lt;=$E16+ROUND(($G16-$E16)*$J16,0),2,1),"")</f>
        <v/>
      </c>
      <c r="AZ16" s="14">
        <f>IF(AND(AZ$7&gt;=$E16,AZ$7&lt;=$G16),IF(AZ$7&lt;=$E16+ROUND(($G16-$E16)*$J16,0),2,1),"")</f>
        <v/>
      </c>
      <c r="BA16" s="14">
        <f>IF(AND(BA$7&gt;=$E16,BA$7&lt;=$G16),IF(BA$7&lt;=$E16+ROUND(($G16-$E16)*$J16,0),2,1),"")</f>
        <v/>
      </c>
      <c r="BB16" s="14">
        <f>IF(AND(BB$7&gt;=$E16,BB$7&lt;=$G16),IF(BB$7&lt;=$E16+ROUND(($G16-$E16)*$J16,0),2,1),"")</f>
        <v/>
      </c>
      <c r="BC16" s="15">
        <f>IF(AND(BC$7&gt;=$E16,BC$7&lt;=$G16),IF(BC$7&lt;=$E16+ROUND(($G16-$E16)*$J16,0),2,1),"")</f>
        <v/>
      </c>
      <c r="BD16" s="15">
        <f>IF(AND(BD$7&gt;=$E16,BD$7&lt;=$G16),IF(BD$7&lt;=$E16+ROUND(($G16-$E16)*$J16,0),2,1),"")</f>
        <v/>
      </c>
      <c r="BE16" s="14">
        <f>IF(AND(BE$7&gt;=$E16,BE$7&lt;=$G16),IF(BE$7&lt;=$E16+ROUND(($G16-$E16)*$J16,0),2,1),"")</f>
        <v/>
      </c>
      <c r="BF16" s="14">
        <f>IF(AND(BF$7&gt;=$E16,BF$7&lt;=$G16),IF(BF$7&lt;=$E16+ROUND(($G16-$E16)*$J16,0),2,1),"")</f>
        <v/>
      </c>
      <c r="BG16" s="14">
        <f>IF(AND(BG$7&gt;=$E16,BG$7&lt;=$G16),IF(BG$7&lt;=$E16+ROUND(($G16-$E16)*$J16,0),2,1),"")</f>
        <v/>
      </c>
      <c r="BH16" s="14">
        <f>IF(AND(BH$7&gt;=$E16,BH$7&lt;=$G16),IF(BH$7&lt;=$E16+ROUND(($G16-$E16)*$J16,0),2,1),"")</f>
        <v/>
      </c>
      <c r="BI16" s="14">
        <f>IF(AND(BI$7&gt;=$E16,BI$7&lt;=$G16),IF(BI$7&lt;=$E16+ROUND(($G16-$E16)*$J16,0),2,1),"")</f>
        <v/>
      </c>
    </row>
    <row r="17" ht="27" customHeight="1">
      <c r="A17" s="16" t="inlineStr">
        <is>
          <t>2.5</t>
        </is>
      </c>
      <c r="B17" s="17" t="inlineStr">
        <is>
          <t>Integration and code review</t>
        </is>
      </c>
      <c r="C17" s="16" t="inlineStr">
        <is>
          <t>Task</t>
        </is>
      </c>
      <c r="D17" s="16" t="inlineStr">
        <is>
          <t>Developer 1</t>
        </is>
      </c>
      <c r="E17" s="18" t="n">
        <v>46254</v>
      </c>
      <c r="F17" s="16" t="n">
        <v>2</v>
      </c>
      <c r="G17" s="18">
        <f>WORKDAY(E17,F17-1)</f>
        <v/>
      </c>
      <c r="H17" s="16" t="inlineStr">
        <is>
          <t>2.3, 2.4</t>
        </is>
      </c>
      <c r="I17" s="16" t="inlineStr">
        <is>
          <t>Critical</t>
        </is>
      </c>
      <c r="J17" s="19" t="n">
        <v>0.3</v>
      </c>
      <c r="K17" s="16" t="inlineStr">
        <is>
          <t>In progress</t>
        </is>
      </c>
      <c r="L17" s="16" t="n">
        <v>20</v>
      </c>
      <c r="M17" s="16">
        <f>IF(K17="Done","Complete",IF(G17&lt;$H$5,"Late",IF(E17&lt;=$H$5,"Active","Planned")))</f>
        <v/>
      </c>
      <c r="N17" s="17" t="inlineStr">
        <is>
          <t>Merge API and UI and resolve review comments.</t>
        </is>
      </c>
      <c r="O17" s="14">
        <f>IF(AND(O$7&gt;=$E17,O$7&lt;=$G17),IF(O$7&lt;=$E17+ROUND(($G17-$E17)*$J17,0),2,1),"")</f>
        <v/>
      </c>
      <c r="P17" s="14">
        <f>IF(AND(P$7&gt;=$E17,P$7&lt;=$G17),IF(P$7&lt;=$E17+ROUND(($G17-$E17)*$J17,0),2,1),"")</f>
        <v/>
      </c>
      <c r="Q17" s="14">
        <f>IF(AND(Q$7&gt;=$E17,Q$7&lt;=$G17),IF(Q$7&lt;=$E17+ROUND(($G17-$E17)*$J17,0),2,1),"")</f>
        <v/>
      </c>
      <c r="R17" s="14">
        <f>IF(AND(R$7&gt;=$E17,R$7&lt;=$G17),IF(R$7&lt;=$E17+ROUND(($G17-$E17)*$J17,0),2,1),"")</f>
        <v/>
      </c>
      <c r="S17" s="14">
        <f>IF(AND(S$7&gt;=$E17,S$7&lt;=$G17),IF(S$7&lt;=$E17+ROUND(($G17-$E17)*$J17,0),2,1),"")</f>
        <v/>
      </c>
      <c r="T17" s="15">
        <f>IF(AND(T$7&gt;=$E17,T$7&lt;=$G17),IF(T$7&lt;=$E17+ROUND(($G17-$E17)*$J17,0),2,1),"")</f>
        <v/>
      </c>
      <c r="U17" s="15">
        <f>IF(AND(U$7&gt;=$E17,U$7&lt;=$G17),IF(U$7&lt;=$E17+ROUND(($G17-$E17)*$J17,0),2,1),"")</f>
        <v/>
      </c>
      <c r="V17" s="14">
        <f>IF(AND(V$7&gt;=$E17,V$7&lt;=$G17),IF(V$7&lt;=$E17+ROUND(($G17-$E17)*$J17,0),2,1),"")</f>
        <v/>
      </c>
      <c r="W17" s="14">
        <f>IF(AND(W$7&gt;=$E17,W$7&lt;=$G17),IF(W$7&lt;=$E17+ROUND(($G17-$E17)*$J17,0),2,1),"")</f>
        <v/>
      </c>
      <c r="X17" s="14">
        <f>IF(AND(X$7&gt;=$E17,X$7&lt;=$G17),IF(X$7&lt;=$E17+ROUND(($G17-$E17)*$J17,0),2,1),"")</f>
        <v/>
      </c>
      <c r="Y17" s="14">
        <f>IF(AND(Y$7&gt;=$E17,Y$7&lt;=$G17),IF(Y$7&lt;=$E17+ROUND(($G17-$E17)*$J17,0),2,1),"")</f>
        <v/>
      </c>
      <c r="Z17" s="14">
        <f>IF(AND(Z$7&gt;=$E17,Z$7&lt;=$G17),IF(Z$7&lt;=$E17+ROUND(($G17-$E17)*$J17,0),2,1),"")</f>
        <v/>
      </c>
      <c r="AA17" s="15">
        <f>IF(AND(AA$7&gt;=$E17,AA$7&lt;=$G17),IF(AA$7&lt;=$E17+ROUND(($G17-$E17)*$J17,0),2,1),"")</f>
        <v/>
      </c>
      <c r="AB17" s="15">
        <f>IF(AND(AB$7&gt;=$E17,AB$7&lt;=$G17),IF(AB$7&lt;=$E17+ROUND(($G17-$E17)*$J17,0),2,1),"")</f>
        <v/>
      </c>
      <c r="AC17" s="14">
        <f>IF(AND(AC$7&gt;=$E17,AC$7&lt;=$G17),IF(AC$7&lt;=$E17+ROUND(($G17-$E17)*$J17,0),2,1),"")</f>
        <v/>
      </c>
      <c r="AD17" s="14">
        <f>IF(AND(AD$7&gt;=$E17,AD$7&lt;=$G17),IF(AD$7&lt;=$E17+ROUND(($G17-$E17)*$J17,0),2,1),"")</f>
        <v/>
      </c>
      <c r="AE17" s="14">
        <f>IF(AND(AE$7&gt;=$E17,AE$7&lt;=$G17),IF(AE$7&lt;=$E17+ROUND(($G17-$E17)*$J17,0),2,1),"")</f>
        <v/>
      </c>
      <c r="AF17" s="14">
        <f>IF(AND(AF$7&gt;=$E17,AF$7&lt;=$G17),IF(AF$7&lt;=$E17+ROUND(($G17-$E17)*$J17,0),2,1),"")</f>
        <v/>
      </c>
      <c r="AG17" s="14">
        <f>IF(AND(AG$7&gt;=$E17,AG$7&lt;=$G17),IF(AG$7&lt;=$E17+ROUND(($G17-$E17)*$J17,0),2,1),"")</f>
        <v/>
      </c>
      <c r="AH17" s="15">
        <f>IF(AND(AH$7&gt;=$E17,AH$7&lt;=$G17),IF(AH$7&lt;=$E17+ROUND(($G17-$E17)*$J17,0),2,1),"")</f>
        <v/>
      </c>
      <c r="AI17" s="15">
        <f>IF(AND(AI$7&gt;=$E17,AI$7&lt;=$G17),IF(AI$7&lt;=$E17+ROUND(($G17-$E17)*$J17,0),2,1),"")</f>
        <v/>
      </c>
      <c r="AJ17" s="14">
        <f>IF(AND(AJ$7&gt;=$E17,AJ$7&lt;=$G17),IF(AJ$7&lt;=$E17+ROUND(($G17-$E17)*$J17,0),2,1),"")</f>
        <v/>
      </c>
      <c r="AK17" s="14">
        <f>IF(AND(AK$7&gt;=$E17,AK$7&lt;=$G17),IF(AK$7&lt;=$E17+ROUND(($G17-$E17)*$J17,0),2,1),"")</f>
        <v/>
      </c>
      <c r="AL17" s="14">
        <f>IF(AND(AL$7&gt;=$E17,AL$7&lt;=$G17),IF(AL$7&lt;=$E17+ROUND(($G17-$E17)*$J17,0),2,1),"")</f>
        <v/>
      </c>
      <c r="AM17" s="14">
        <f>IF(AND(AM$7&gt;=$E17,AM$7&lt;=$G17),IF(AM$7&lt;=$E17+ROUND(($G17-$E17)*$J17,0),2,1),"")</f>
        <v/>
      </c>
      <c r="AN17" s="14">
        <f>IF(AND(AN$7&gt;=$E17,AN$7&lt;=$G17),IF(AN$7&lt;=$E17+ROUND(($G17-$E17)*$J17,0),2,1),"")</f>
        <v/>
      </c>
      <c r="AO17" s="15">
        <f>IF(AND(AO$7&gt;=$E17,AO$7&lt;=$G17),IF(AO$7&lt;=$E17+ROUND(($G17-$E17)*$J17,0),2,1),"")</f>
        <v/>
      </c>
      <c r="AP17" s="15">
        <f>IF(AND(AP$7&gt;=$E17,AP$7&lt;=$G17),IF(AP$7&lt;=$E17+ROUND(($G17-$E17)*$J17,0),2,1),"")</f>
        <v/>
      </c>
      <c r="AQ17" s="14">
        <f>IF(AND(AQ$7&gt;=$E17,AQ$7&lt;=$G17),IF(AQ$7&lt;=$E17+ROUND(($G17-$E17)*$J17,0),2,1),"")</f>
        <v/>
      </c>
      <c r="AR17" s="14">
        <f>IF(AND(AR$7&gt;=$E17,AR$7&lt;=$G17),IF(AR$7&lt;=$E17+ROUND(($G17-$E17)*$J17,0),2,1),"")</f>
        <v/>
      </c>
      <c r="AS17" s="14">
        <f>IF(AND(AS$7&gt;=$E17,AS$7&lt;=$G17),IF(AS$7&lt;=$E17+ROUND(($G17-$E17)*$J17,0),2,1),"")</f>
        <v/>
      </c>
      <c r="AT17" s="14">
        <f>IF(AND(AT$7&gt;=$E17,AT$7&lt;=$G17),IF(AT$7&lt;=$E17+ROUND(($G17-$E17)*$J17,0),2,1),"")</f>
        <v/>
      </c>
      <c r="AU17" s="14">
        <f>IF(AND(AU$7&gt;=$E17,AU$7&lt;=$G17),IF(AU$7&lt;=$E17+ROUND(($G17-$E17)*$J17,0),2,1),"")</f>
        <v/>
      </c>
      <c r="AV17" s="15">
        <f>IF(AND(AV$7&gt;=$E17,AV$7&lt;=$G17),IF(AV$7&lt;=$E17+ROUND(($G17-$E17)*$J17,0),2,1),"")</f>
        <v/>
      </c>
      <c r="AW17" s="15">
        <f>IF(AND(AW$7&gt;=$E17,AW$7&lt;=$G17),IF(AW$7&lt;=$E17+ROUND(($G17-$E17)*$J17,0),2,1),"")</f>
        <v/>
      </c>
      <c r="AX17" s="14">
        <f>IF(AND(AX$7&gt;=$E17,AX$7&lt;=$G17),IF(AX$7&lt;=$E17+ROUND(($G17-$E17)*$J17,0),2,1),"")</f>
        <v/>
      </c>
      <c r="AY17" s="14">
        <f>IF(AND(AY$7&gt;=$E17,AY$7&lt;=$G17),IF(AY$7&lt;=$E17+ROUND(($G17-$E17)*$J17,0),2,1),"")</f>
        <v/>
      </c>
      <c r="AZ17" s="14">
        <f>IF(AND(AZ$7&gt;=$E17,AZ$7&lt;=$G17),IF(AZ$7&lt;=$E17+ROUND(($G17-$E17)*$J17,0),2,1),"")</f>
        <v/>
      </c>
      <c r="BA17" s="14">
        <f>IF(AND(BA$7&gt;=$E17,BA$7&lt;=$G17),IF(BA$7&lt;=$E17+ROUND(($G17-$E17)*$J17,0),2,1),"")</f>
        <v/>
      </c>
      <c r="BB17" s="14">
        <f>IF(AND(BB$7&gt;=$E17,BB$7&lt;=$G17),IF(BB$7&lt;=$E17+ROUND(($G17-$E17)*$J17,0),2,1),"")</f>
        <v/>
      </c>
      <c r="BC17" s="15">
        <f>IF(AND(BC$7&gt;=$E17,BC$7&lt;=$G17),IF(BC$7&lt;=$E17+ROUND(($G17-$E17)*$J17,0),2,1),"")</f>
        <v/>
      </c>
      <c r="BD17" s="15">
        <f>IF(AND(BD$7&gt;=$E17,BD$7&lt;=$G17),IF(BD$7&lt;=$E17+ROUND(($G17-$E17)*$J17,0),2,1),"")</f>
        <v/>
      </c>
      <c r="BE17" s="14">
        <f>IF(AND(BE$7&gt;=$E17,BE$7&lt;=$G17),IF(BE$7&lt;=$E17+ROUND(($G17-$E17)*$J17,0),2,1),"")</f>
        <v/>
      </c>
      <c r="BF17" s="14">
        <f>IF(AND(BF$7&gt;=$E17,BF$7&lt;=$G17),IF(BF$7&lt;=$E17+ROUND(($G17-$E17)*$J17,0),2,1),"")</f>
        <v/>
      </c>
      <c r="BG17" s="14">
        <f>IF(AND(BG$7&gt;=$E17,BG$7&lt;=$G17),IF(BG$7&lt;=$E17+ROUND(($G17-$E17)*$J17,0),2,1),"")</f>
        <v/>
      </c>
      <c r="BH17" s="14">
        <f>IF(AND(BH$7&gt;=$E17,BH$7&lt;=$G17),IF(BH$7&lt;=$E17+ROUND(($G17-$E17)*$J17,0),2,1),"")</f>
        <v/>
      </c>
      <c r="BI17" s="14">
        <f>IF(AND(BI$7&gt;=$E17,BI$7&lt;=$G17),IF(BI$7&lt;=$E17+ROUND(($G17-$E17)*$J17,0),2,1),"")</f>
        <v/>
      </c>
    </row>
    <row r="18" ht="27" customHeight="1">
      <c r="A18" s="20" t="inlineStr">
        <is>
          <t>2.6</t>
        </is>
      </c>
      <c r="B18" s="21" t="inlineStr">
        <is>
          <t>QA test design — onboarding</t>
        </is>
      </c>
      <c r="C18" s="20" t="inlineStr">
        <is>
          <t>Task</t>
        </is>
      </c>
      <c r="D18" s="20" t="inlineStr">
        <is>
          <t>QA</t>
        </is>
      </c>
      <c r="E18" s="22" t="n">
        <v>46251</v>
      </c>
      <c r="F18" s="20" t="n">
        <v>3</v>
      </c>
      <c r="G18" s="22">
        <f>WORKDAY(E18,F18-1)</f>
        <v/>
      </c>
      <c r="H18" s="20" t="inlineStr">
        <is>
          <t>2.1</t>
        </is>
      </c>
      <c r="I18" s="20" t="inlineStr">
        <is>
          <t>High</t>
        </is>
      </c>
      <c r="J18" s="23" t="n">
        <v>0.8</v>
      </c>
      <c r="K18" s="20" t="inlineStr">
        <is>
          <t>In progress</t>
        </is>
      </c>
      <c r="L18" s="20" t="n">
        <v>20</v>
      </c>
      <c r="M18" s="20">
        <f>IF(K18="Done","Complete",IF(G18&lt;$H$5,"Late",IF(E18&lt;=$H$5,"Active","Planned")))</f>
        <v/>
      </c>
      <c r="N18" s="21" t="inlineStr">
        <is>
          <t>Positive, negative, accessibility and regression cases.</t>
        </is>
      </c>
      <c r="O18" s="14">
        <f>IF(AND(O$7&gt;=$E18,O$7&lt;=$G18),IF(O$7&lt;=$E18+ROUND(($G18-$E18)*$J18,0),2,1),"")</f>
        <v/>
      </c>
      <c r="P18" s="14">
        <f>IF(AND(P$7&gt;=$E18,P$7&lt;=$G18),IF(P$7&lt;=$E18+ROUND(($G18-$E18)*$J18,0),2,1),"")</f>
        <v/>
      </c>
      <c r="Q18" s="14">
        <f>IF(AND(Q$7&gt;=$E18,Q$7&lt;=$G18),IF(Q$7&lt;=$E18+ROUND(($G18-$E18)*$J18,0),2,1),"")</f>
        <v/>
      </c>
      <c r="R18" s="14">
        <f>IF(AND(R$7&gt;=$E18,R$7&lt;=$G18),IF(R$7&lt;=$E18+ROUND(($G18-$E18)*$J18,0),2,1),"")</f>
        <v/>
      </c>
      <c r="S18" s="14">
        <f>IF(AND(S$7&gt;=$E18,S$7&lt;=$G18),IF(S$7&lt;=$E18+ROUND(($G18-$E18)*$J18,0),2,1),"")</f>
        <v/>
      </c>
      <c r="T18" s="15">
        <f>IF(AND(T$7&gt;=$E18,T$7&lt;=$G18),IF(T$7&lt;=$E18+ROUND(($G18-$E18)*$J18,0),2,1),"")</f>
        <v/>
      </c>
      <c r="U18" s="15">
        <f>IF(AND(U$7&gt;=$E18,U$7&lt;=$G18),IF(U$7&lt;=$E18+ROUND(($G18-$E18)*$J18,0),2,1),"")</f>
        <v/>
      </c>
      <c r="V18" s="14">
        <f>IF(AND(V$7&gt;=$E18,V$7&lt;=$G18),IF(V$7&lt;=$E18+ROUND(($G18-$E18)*$J18,0),2,1),"")</f>
        <v/>
      </c>
      <c r="W18" s="14">
        <f>IF(AND(W$7&gt;=$E18,W$7&lt;=$G18),IF(W$7&lt;=$E18+ROUND(($G18-$E18)*$J18,0),2,1),"")</f>
        <v/>
      </c>
      <c r="X18" s="14">
        <f>IF(AND(X$7&gt;=$E18,X$7&lt;=$G18),IF(X$7&lt;=$E18+ROUND(($G18-$E18)*$J18,0),2,1),"")</f>
        <v/>
      </c>
      <c r="Y18" s="14">
        <f>IF(AND(Y$7&gt;=$E18,Y$7&lt;=$G18),IF(Y$7&lt;=$E18+ROUND(($G18-$E18)*$J18,0),2,1),"")</f>
        <v/>
      </c>
      <c r="Z18" s="14">
        <f>IF(AND(Z$7&gt;=$E18,Z$7&lt;=$G18),IF(Z$7&lt;=$E18+ROUND(($G18-$E18)*$J18,0),2,1),"")</f>
        <v/>
      </c>
      <c r="AA18" s="15">
        <f>IF(AND(AA$7&gt;=$E18,AA$7&lt;=$G18),IF(AA$7&lt;=$E18+ROUND(($G18-$E18)*$J18,0),2,1),"")</f>
        <v/>
      </c>
      <c r="AB18" s="15">
        <f>IF(AND(AB$7&gt;=$E18,AB$7&lt;=$G18),IF(AB$7&lt;=$E18+ROUND(($G18-$E18)*$J18,0),2,1),"")</f>
        <v/>
      </c>
      <c r="AC18" s="14">
        <f>IF(AND(AC$7&gt;=$E18,AC$7&lt;=$G18),IF(AC$7&lt;=$E18+ROUND(($G18-$E18)*$J18,0),2,1),"")</f>
        <v/>
      </c>
      <c r="AD18" s="14">
        <f>IF(AND(AD$7&gt;=$E18,AD$7&lt;=$G18),IF(AD$7&lt;=$E18+ROUND(($G18-$E18)*$J18,0),2,1),"")</f>
        <v/>
      </c>
      <c r="AE18" s="14">
        <f>IF(AND(AE$7&gt;=$E18,AE$7&lt;=$G18),IF(AE$7&lt;=$E18+ROUND(($G18-$E18)*$J18,0),2,1),"")</f>
        <v/>
      </c>
      <c r="AF18" s="14">
        <f>IF(AND(AF$7&gt;=$E18,AF$7&lt;=$G18),IF(AF$7&lt;=$E18+ROUND(($G18-$E18)*$J18,0),2,1),"")</f>
        <v/>
      </c>
      <c r="AG18" s="14">
        <f>IF(AND(AG$7&gt;=$E18,AG$7&lt;=$G18),IF(AG$7&lt;=$E18+ROUND(($G18-$E18)*$J18,0),2,1),"")</f>
        <v/>
      </c>
      <c r="AH18" s="15">
        <f>IF(AND(AH$7&gt;=$E18,AH$7&lt;=$G18),IF(AH$7&lt;=$E18+ROUND(($G18-$E18)*$J18,0),2,1),"")</f>
        <v/>
      </c>
      <c r="AI18" s="15">
        <f>IF(AND(AI$7&gt;=$E18,AI$7&lt;=$G18),IF(AI$7&lt;=$E18+ROUND(($G18-$E18)*$J18,0),2,1),"")</f>
        <v/>
      </c>
      <c r="AJ18" s="14">
        <f>IF(AND(AJ$7&gt;=$E18,AJ$7&lt;=$G18),IF(AJ$7&lt;=$E18+ROUND(($G18-$E18)*$J18,0),2,1),"")</f>
        <v/>
      </c>
      <c r="AK18" s="14">
        <f>IF(AND(AK$7&gt;=$E18,AK$7&lt;=$G18),IF(AK$7&lt;=$E18+ROUND(($G18-$E18)*$J18,0),2,1),"")</f>
        <v/>
      </c>
      <c r="AL18" s="14">
        <f>IF(AND(AL$7&gt;=$E18,AL$7&lt;=$G18),IF(AL$7&lt;=$E18+ROUND(($G18-$E18)*$J18,0),2,1),"")</f>
        <v/>
      </c>
      <c r="AM18" s="14">
        <f>IF(AND(AM$7&gt;=$E18,AM$7&lt;=$G18),IF(AM$7&lt;=$E18+ROUND(($G18-$E18)*$J18,0),2,1),"")</f>
        <v/>
      </c>
      <c r="AN18" s="14">
        <f>IF(AND(AN$7&gt;=$E18,AN$7&lt;=$G18),IF(AN$7&lt;=$E18+ROUND(($G18-$E18)*$J18,0),2,1),"")</f>
        <v/>
      </c>
      <c r="AO18" s="15">
        <f>IF(AND(AO$7&gt;=$E18,AO$7&lt;=$G18),IF(AO$7&lt;=$E18+ROUND(($G18-$E18)*$J18,0),2,1),"")</f>
        <v/>
      </c>
      <c r="AP18" s="15">
        <f>IF(AND(AP$7&gt;=$E18,AP$7&lt;=$G18),IF(AP$7&lt;=$E18+ROUND(($G18-$E18)*$J18,0),2,1),"")</f>
        <v/>
      </c>
      <c r="AQ18" s="14">
        <f>IF(AND(AQ$7&gt;=$E18,AQ$7&lt;=$G18),IF(AQ$7&lt;=$E18+ROUND(($G18-$E18)*$J18,0),2,1),"")</f>
        <v/>
      </c>
      <c r="AR18" s="14">
        <f>IF(AND(AR$7&gt;=$E18,AR$7&lt;=$G18),IF(AR$7&lt;=$E18+ROUND(($G18-$E18)*$J18,0),2,1),"")</f>
        <v/>
      </c>
      <c r="AS18" s="14">
        <f>IF(AND(AS$7&gt;=$E18,AS$7&lt;=$G18),IF(AS$7&lt;=$E18+ROUND(($G18-$E18)*$J18,0),2,1),"")</f>
        <v/>
      </c>
      <c r="AT18" s="14">
        <f>IF(AND(AT$7&gt;=$E18,AT$7&lt;=$G18),IF(AT$7&lt;=$E18+ROUND(($G18-$E18)*$J18,0),2,1),"")</f>
        <v/>
      </c>
      <c r="AU18" s="14">
        <f>IF(AND(AU$7&gt;=$E18,AU$7&lt;=$G18),IF(AU$7&lt;=$E18+ROUND(($G18-$E18)*$J18,0),2,1),"")</f>
        <v/>
      </c>
      <c r="AV18" s="15">
        <f>IF(AND(AV$7&gt;=$E18,AV$7&lt;=$G18),IF(AV$7&lt;=$E18+ROUND(($G18-$E18)*$J18,0),2,1),"")</f>
        <v/>
      </c>
      <c r="AW18" s="15">
        <f>IF(AND(AW$7&gt;=$E18,AW$7&lt;=$G18),IF(AW$7&lt;=$E18+ROUND(($G18-$E18)*$J18,0),2,1),"")</f>
        <v/>
      </c>
      <c r="AX18" s="14">
        <f>IF(AND(AX$7&gt;=$E18,AX$7&lt;=$G18),IF(AX$7&lt;=$E18+ROUND(($G18-$E18)*$J18,0),2,1),"")</f>
        <v/>
      </c>
      <c r="AY18" s="14">
        <f>IF(AND(AY$7&gt;=$E18,AY$7&lt;=$G18),IF(AY$7&lt;=$E18+ROUND(($G18-$E18)*$J18,0),2,1),"")</f>
        <v/>
      </c>
      <c r="AZ18" s="14">
        <f>IF(AND(AZ$7&gt;=$E18,AZ$7&lt;=$G18),IF(AZ$7&lt;=$E18+ROUND(($G18-$E18)*$J18,0),2,1),"")</f>
        <v/>
      </c>
      <c r="BA18" s="14">
        <f>IF(AND(BA$7&gt;=$E18,BA$7&lt;=$G18),IF(BA$7&lt;=$E18+ROUND(($G18-$E18)*$J18,0),2,1),"")</f>
        <v/>
      </c>
      <c r="BB18" s="14">
        <f>IF(AND(BB$7&gt;=$E18,BB$7&lt;=$G18),IF(BB$7&lt;=$E18+ROUND(($G18-$E18)*$J18,0),2,1),"")</f>
        <v/>
      </c>
      <c r="BC18" s="15">
        <f>IF(AND(BC$7&gt;=$E18,BC$7&lt;=$G18),IF(BC$7&lt;=$E18+ROUND(($G18-$E18)*$J18,0),2,1),"")</f>
        <v/>
      </c>
      <c r="BD18" s="15">
        <f>IF(AND(BD$7&gt;=$E18,BD$7&lt;=$G18),IF(BD$7&lt;=$E18+ROUND(($G18-$E18)*$J18,0),2,1),"")</f>
        <v/>
      </c>
      <c r="BE18" s="14">
        <f>IF(AND(BE$7&gt;=$E18,BE$7&lt;=$G18),IF(BE$7&lt;=$E18+ROUND(($G18-$E18)*$J18,0),2,1),"")</f>
        <v/>
      </c>
      <c r="BF18" s="14">
        <f>IF(AND(BF$7&gt;=$E18,BF$7&lt;=$G18),IF(BF$7&lt;=$E18+ROUND(($G18-$E18)*$J18,0),2,1),"")</f>
        <v/>
      </c>
      <c r="BG18" s="14">
        <f>IF(AND(BG$7&gt;=$E18,BG$7&lt;=$G18),IF(BG$7&lt;=$E18+ROUND(($G18-$E18)*$J18,0),2,1),"")</f>
        <v/>
      </c>
      <c r="BH18" s="14">
        <f>IF(AND(BH$7&gt;=$E18,BH$7&lt;=$G18),IF(BH$7&lt;=$E18+ROUND(($G18-$E18)*$J18,0),2,1),"")</f>
        <v/>
      </c>
      <c r="BI18" s="14">
        <f>IF(AND(BI$7&gt;=$E18,BI$7&lt;=$G18),IF(BI$7&lt;=$E18+ROUND(($G18-$E18)*$J18,0),2,1),"")</f>
        <v/>
      </c>
    </row>
    <row r="19" ht="27" customHeight="1">
      <c r="A19" s="16" t="inlineStr">
        <is>
          <t>2.7</t>
        </is>
      </c>
      <c r="B19" s="17" t="inlineStr">
        <is>
          <t>QA execution — onboarding</t>
        </is>
      </c>
      <c r="C19" s="16" t="inlineStr">
        <is>
          <t>Task</t>
        </is>
      </c>
      <c r="D19" s="16" t="inlineStr">
        <is>
          <t>QA</t>
        </is>
      </c>
      <c r="E19" s="18" t="n">
        <v>46256</v>
      </c>
      <c r="F19" s="16" t="n">
        <v>3</v>
      </c>
      <c r="G19" s="18">
        <f>WORKDAY(E19,F19-1)</f>
        <v/>
      </c>
      <c r="H19" s="16" t="inlineStr">
        <is>
          <t>2.5, 2.6</t>
        </is>
      </c>
      <c r="I19" s="16" t="inlineStr">
        <is>
          <t>Critical</t>
        </is>
      </c>
      <c r="J19" s="19" t="n">
        <v>0</v>
      </c>
      <c r="K19" s="16" t="inlineStr">
        <is>
          <t>Not started</t>
        </is>
      </c>
      <c r="L19" s="16" t="n">
        <v>24</v>
      </c>
      <c r="M19" s="16">
        <f>IF(K19="Done","Complete",IF(G19&lt;$H$5,"Late",IF(E19&lt;=$H$5,"Active","Planned")))</f>
        <v/>
      </c>
      <c r="N19" s="17" t="inlineStr">
        <is>
          <t>Functional and regression execution.</t>
        </is>
      </c>
      <c r="O19" s="14">
        <f>IF(AND(O$7&gt;=$E19,O$7&lt;=$G19),IF(O$7&lt;=$E19+ROUND(($G19-$E19)*$J19,0),2,1),"")</f>
        <v/>
      </c>
      <c r="P19" s="14">
        <f>IF(AND(P$7&gt;=$E19,P$7&lt;=$G19),IF(P$7&lt;=$E19+ROUND(($G19-$E19)*$J19,0),2,1),"")</f>
        <v/>
      </c>
      <c r="Q19" s="14">
        <f>IF(AND(Q$7&gt;=$E19,Q$7&lt;=$G19),IF(Q$7&lt;=$E19+ROUND(($G19-$E19)*$J19,0),2,1),"")</f>
        <v/>
      </c>
      <c r="R19" s="14">
        <f>IF(AND(R$7&gt;=$E19,R$7&lt;=$G19),IF(R$7&lt;=$E19+ROUND(($G19-$E19)*$J19,0),2,1),"")</f>
        <v/>
      </c>
      <c r="S19" s="14">
        <f>IF(AND(S$7&gt;=$E19,S$7&lt;=$G19),IF(S$7&lt;=$E19+ROUND(($G19-$E19)*$J19,0),2,1),"")</f>
        <v/>
      </c>
      <c r="T19" s="15">
        <f>IF(AND(T$7&gt;=$E19,T$7&lt;=$G19),IF(T$7&lt;=$E19+ROUND(($G19-$E19)*$J19,0),2,1),"")</f>
        <v/>
      </c>
      <c r="U19" s="15">
        <f>IF(AND(U$7&gt;=$E19,U$7&lt;=$G19),IF(U$7&lt;=$E19+ROUND(($G19-$E19)*$J19,0),2,1),"")</f>
        <v/>
      </c>
      <c r="V19" s="14">
        <f>IF(AND(V$7&gt;=$E19,V$7&lt;=$G19),IF(V$7&lt;=$E19+ROUND(($G19-$E19)*$J19,0),2,1),"")</f>
        <v/>
      </c>
      <c r="W19" s="14">
        <f>IF(AND(W$7&gt;=$E19,W$7&lt;=$G19),IF(W$7&lt;=$E19+ROUND(($G19-$E19)*$J19,0),2,1),"")</f>
        <v/>
      </c>
      <c r="X19" s="14">
        <f>IF(AND(X$7&gt;=$E19,X$7&lt;=$G19),IF(X$7&lt;=$E19+ROUND(($G19-$E19)*$J19,0),2,1),"")</f>
        <v/>
      </c>
      <c r="Y19" s="14">
        <f>IF(AND(Y$7&gt;=$E19,Y$7&lt;=$G19),IF(Y$7&lt;=$E19+ROUND(($G19-$E19)*$J19,0),2,1),"")</f>
        <v/>
      </c>
      <c r="Z19" s="14">
        <f>IF(AND(Z$7&gt;=$E19,Z$7&lt;=$G19),IF(Z$7&lt;=$E19+ROUND(($G19-$E19)*$J19,0),2,1),"")</f>
        <v/>
      </c>
      <c r="AA19" s="15">
        <f>IF(AND(AA$7&gt;=$E19,AA$7&lt;=$G19),IF(AA$7&lt;=$E19+ROUND(($G19-$E19)*$J19,0),2,1),"")</f>
        <v/>
      </c>
      <c r="AB19" s="15">
        <f>IF(AND(AB$7&gt;=$E19,AB$7&lt;=$G19),IF(AB$7&lt;=$E19+ROUND(($G19-$E19)*$J19,0),2,1),"")</f>
        <v/>
      </c>
      <c r="AC19" s="14">
        <f>IF(AND(AC$7&gt;=$E19,AC$7&lt;=$G19),IF(AC$7&lt;=$E19+ROUND(($G19-$E19)*$J19,0),2,1),"")</f>
        <v/>
      </c>
      <c r="AD19" s="14">
        <f>IF(AND(AD$7&gt;=$E19,AD$7&lt;=$G19),IF(AD$7&lt;=$E19+ROUND(($G19-$E19)*$J19,0),2,1),"")</f>
        <v/>
      </c>
      <c r="AE19" s="14">
        <f>IF(AND(AE$7&gt;=$E19,AE$7&lt;=$G19),IF(AE$7&lt;=$E19+ROUND(($G19-$E19)*$J19,0),2,1),"")</f>
        <v/>
      </c>
      <c r="AF19" s="14">
        <f>IF(AND(AF$7&gt;=$E19,AF$7&lt;=$G19),IF(AF$7&lt;=$E19+ROUND(($G19-$E19)*$J19,0),2,1),"")</f>
        <v/>
      </c>
      <c r="AG19" s="14">
        <f>IF(AND(AG$7&gt;=$E19,AG$7&lt;=$G19),IF(AG$7&lt;=$E19+ROUND(($G19-$E19)*$J19,0),2,1),"")</f>
        <v/>
      </c>
      <c r="AH19" s="15">
        <f>IF(AND(AH$7&gt;=$E19,AH$7&lt;=$G19),IF(AH$7&lt;=$E19+ROUND(($G19-$E19)*$J19,0),2,1),"")</f>
        <v/>
      </c>
      <c r="AI19" s="15">
        <f>IF(AND(AI$7&gt;=$E19,AI$7&lt;=$G19),IF(AI$7&lt;=$E19+ROUND(($G19-$E19)*$J19,0),2,1),"")</f>
        <v/>
      </c>
      <c r="AJ19" s="14">
        <f>IF(AND(AJ$7&gt;=$E19,AJ$7&lt;=$G19),IF(AJ$7&lt;=$E19+ROUND(($G19-$E19)*$J19,0),2,1),"")</f>
        <v/>
      </c>
      <c r="AK19" s="14">
        <f>IF(AND(AK$7&gt;=$E19,AK$7&lt;=$G19),IF(AK$7&lt;=$E19+ROUND(($G19-$E19)*$J19,0),2,1),"")</f>
        <v/>
      </c>
      <c r="AL19" s="14">
        <f>IF(AND(AL$7&gt;=$E19,AL$7&lt;=$G19),IF(AL$7&lt;=$E19+ROUND(($G19-$E19)*$J19,0),2,1),"")</f>
        <v/>
      </c>
      <c r="AM19" s="14">
        <f>IF(AND(AM$7&gt;=$E19,AM$7&lt;=$G19),IF(AM$7&lt;=$E19+ROUND(($G19-$E19)*$J19,0),2,1),"")</f>
        <v/>
      </c>
      <c r="AN19" s="14">
        <f>IF(AND(AN$7&gt;=$E19,AN$7&lt;=$G19),IF(AN$7&lt;=$E19+ROUND(($G19-$E19)*$J19,0),2,1),"")</f>
        <v/>
      </c>
      <c r="AO19" s="15">
        <f>IF(AND(AO$7&gt;=$E19,AO$7&lt;=$G19),IF(AO$7&lt;=$E19+ROUND(($G19-$E19)*$J19,0),2,1),"")</f>
        <v/>
      </c>
      <c r="AP19" s="15">
        <f>IF(AND(AP$7&gt;=$E19,AP$7&lt;=$G19),IF(AP$7&lt;=$E19+ROUND(($G19-$E19)*$J19,0),2,1),"")</f>
        <v/>
      </c>
      <c r="AQ19" s="14">
        <f>IF(AND(AQ$7&gt;=$E19,AQ$7&lt;=$G19),IF(AQ$7&lt;=$E19+ROUND(($G19-$E19)*$J19,0),2,1),"")</f>
        <v/>
      </c>
      <c r="AR19" s="14">
        <f>IF(AND(AR$7&gt;=$E19,AR$7&lt;=$G19),IF(AR$7&lt;=$E19+ROUND(($G19-$E19)*$J19,0),2,1),"")</f>
        <v/>
      </c>
      <c r="AS19" s="14">
        <f>IF(AND(AS$7&gt;=$E19,AS$7&lt;=$G19),IF(AS$7&lt;=$E19+ROUND(($G19-$E19)*$J19,0),2,1),"")</f>
        <v/>
      </c>
      <c r="AT19" s="14">
        <f>IF(AND(AT$7&gt;=$E19,AT$7&lt;=$G19),IF(AT$7&lt;=$E19+ROUND(($G19-$E19)*$J19,0),2,1),"")</f>
        <v/>
      </c>
      <c r="AU19" s="14">
        <f>IF(AND(AU$7&gt;=$E19,AU$7&lt;=$G19),IF(AU$7&lt;=$E19+ROUND(($G19-$E19)*$J19,0),2,1),"")</f>
        <v/>
      </c>
      <c r="AV19" s="15">
        <f>IF(AND(AV$7&gt;=$E19,AV$7&lt;=$G19),IF(AV$7&lt;=$E19+ROUND(($G19-$E19)*$J19,0),2,1),"")</f>
        <v/>
      </c>
      <c r="AW19" s="15">
        <f>IF(AND(AW$7&gt;=$E19,AW$7&lt;=$G19),IF(AW$7&lt;=$E19+ROUND(($G19-$E19)*$J19,0),2,1),"")</f>
        <v/>
      </c>
      <c r="AX19" s="14">
        <f>IF(AND(AX$7&gt;=$E19,AX$7&lt;=$G19),IF(AX$7&lt;=$E19+ROUND(($G19-$E19)*$J19,0),2,1),"")</f>
        <v/>
      </c>
      <c r="AY19" s="14">
        <f>IF(AND(AY$7&gt;=$E19,AY$7&lt;=$G19),IF(AY$7&lt;=$E19+ROUND(($G19-$E19)*$J19,0),2,1),"")</f>
        <v/>
      </c>
      <c r="AZ19" s="14">
        <f>IF(AND(AZ$7&gt;=$E19,AZ$7&lt;=$G19),IF(AZ$7&lt;=$E19+ROUND(($G19-$E19)*$J19,0),2,1),"")</f>
        <v/>
      </c>
      <c r="BA19" s="14">
        <f>IF(AND(BA$7&gt;=$E19,BA$7&lt;=$G19),IF(BA$7&lt;=$E19+ROUND(($G19-$E19)*$J19,0),2,1),"")</f>
        <v/>
      </c>
      <c r="BB19" s="14">
        <f>IF(AND(BB$7&gt;=$E19,BB$7&lt;=$G19),IF(BB$7&lt;=$E19+ROUND(($G19-$E19)*$J19,0),2,1),"")</f>
        <v/>
      </c>
      <c r="BC19" s="15">
        <f>IF(AND(BC$7&gt;=$E19,BC$7&lt;=$G19),IF(BC$7&lt;=$E19+ROUND(($G19-$E19)*$J19,0),2,1),"")</f>
        <v/>
      </c>
      <c r="BD19" s="15">
        <f>IF(AND(BD$7&gt;=$E19,BD$7&lt;=$G19),IF(BD$7&lt;=$E19+ROUND(($G19-$E19)*$J19,0),2,1),"")</f>
        <v/>
      </c>
      <c r="BE19" s="14">
        <f>IF(AND(BE$7&gt;=$E19,BE$7&lt;=$G19),IF(BE$7&lt;=$E19+ROUND(($G19-$E19)*$J19,0),2,1),"")</f>
        <v/>
      </c>
      <c r="BF19" s="14">
        <f>IF(AND(BF$7&gt;=$E19,BF$7&lt;=$G19),IF(BF$7&lt;=$E19+ROUND(($G19-$E19)*$J19,0),2,1),"")</f>
        <v/>
      </c>
      <c r="BG19" s="14">
        <f>IF(AND(BG$7&gt;=$E19,BG$7&lt;=$G19),IF(BG$7&lt;=$E19+ROUND(($G19-$E19)*$J19,0),2,1),"")</f>
        <v/>
      </c>
      <c r="BH19" s="14">
        <f>IF(AND(BH$7&gt;=$E19,BH$7&lt;=$G19),IF(BH$7&lt;=$E19+ROUND(($G19-$E19)*$J19,0),2,1),"")</f>
        <v/>
      </c>
      <c r="BI19" s="14">
        <f>IF(AND(BI$7&gt;=$E19,BI$7&lt;=$G19),IF(BI$7&lt;=$E19+ROUND(($G19-$E19)*$J19,0),2,1),"")</f>
        <v/>
      </c>
    </row>
    <row r="20" ht="27" customHeight="1">
      <c r="A20" s="20" t="inlineStr">
        <is>
          <t>2.8</t>
        </is>
      </c>
      <c r="B20" s="21" t="inlineStr">
        <is>
          <t>Feature A accepted</t>
        </is>
      </c>
      <c r="C20" s="20" t="inlineStr">
        <is>
          <t>Milestone</t>
        </is>
      </c>
      <c r="D20" s="20" t="inlineStr">
        <is>
          <t>Product Owner</t>
        </is>
      </c>
      <c r="E20" s="22" t="n">
        <v>46259</v>
      </c>
      <c r="F20" s="20" t="n">
        <v>1</v>
      </c>
      <c r="G20" s="22">
        <f>WORKDAY(E20,F20-1)</f>
        <v/>
      </c>
      <c r="H20" s="20" t="inlineStr">
        <is>
          <t>2.7</t>
        </is>
      </c>
      <c r="I20" s="20" t="inlineStr">
        <is>
          <t>Critical</t>
        </is>
      </c>
      <c r="J20" s="23" t="n">
        <v>0</v>
      </c>
      <c r="K20" s="20" t="inlineStr">
        <is>
          <t>Not started</t>
        </is>
      </c>
      <c r="L20" s="20" t="n">
        <v>4</v>
      </c>
      <c r="M20" s="20">
        <f>IF(K20="Done","Complete",IF(G20&lt;$H$5,"Late",IF(E20&lt;=$H$5,"Active","Planned")))</f>
        <v/>
      </c>
      <c r="N20" s="21" t="inlineStr">
        <is>
          <t>PO validates acceptance criteria.</t>
        </is>
      </c>
      <c r="O20" s="14">
        <f>IF(O$7=$E20,3,"")</f>
        <v/>
      </c>
      <c r="P20" s="14">
        <f>IF(P$7=$E20,3,"")</f>
        <v/>
      </c>
      <c r="Q20" s="14">
        <f>IF(Q$7=$E20,3,"")</f>
        <v/>
      </c>
      <c r="R20" s="14">
        <f>IF(R$7=$E20,3,"")</f>
        <v/>
      </c>
      <c r="S20" s="14">
        <f>IF(S$7=$E20,3,"")</f>
        <v/>
      </c>
      <c r="T20" s="15">
        <f>IF(T$7=$E20,3,"")</f>
        <v/>
      </c>
      <c r="U20" s="15">
        <f>IF(U$7=$E20,3,"")</f>
        <v/>
      </c>
      <c r="V20" s="14">
        <f>IF(V$7=$E20,3,"")</f>
        <v/>
      </c>
      <c r="W20" s="14">
        <f>IF(W$7=$E20,3,"")</f>
        <v/>
      </c>
      <c r="X20" s="14">
        <f>IF(X$7=$E20,3,"")</f>
        <v/>
      </c>
      <c r="Y20" s="14">
        <f>IF(Y$7=$E20,3,"")</f>
        <v/>
      </c>
      <c r="Z20" s="14">
        <f>IF(Z$7=$E20,3,"")</f>
        <v/>
      </c>
      <c r="AA20" s="15">
        <f>IF(AA$7=$E20,3,"")</f>
        <v/>
      </c>
      <c r="AB20" s="15">
        <f>IF(AB$7=$E20,3,"")</f>
        <v/>
      </c>
      <c r="AC20" s="14">
        <f>IF(AC$7=$E20,3,"")</f>
        <v/>
      </c>
      <c r="AD20" s="14">
        <f>IF(AD$7=$E20,3,"")</f>
        <v/>
      </c>
      <c r="AE20" s="14">
        <f>IF(AE$7=$E20,3,"")</f>
        <v/>
      </c>
      <c r="AF20" s="14">
        <f>IF(AF$7=$E20,3,"")</f>
        <v/>
      </c>
      <c r="AG20" s="14">
        <f>IF(AG$7=$E20,3,"")</f>
        <v/>
      </c>
      <c r="AH20" s="15">
        <f>IF(AH$7=$E20,3,"")</f>
        <v/>
      </c>
      <c r="AI20" s="15">
        <f>IF(AI$7=$E20,3,"")</f>
        <v/>
      </c>
      <c r="AJ20" s="14">
        <f>IF(AJ$7=$E20,3,"")</f>
        <v/>
      </c>
      <c r="AK20" s="14">
        <f>IF(AK$7=$E20,3,"")</f>
        <v/>
      </c>
      <c r="AL20" s="14">
        <f>IF(AL$7=$E20,3,"")</f>
        <v/>
      </c>
      <c r="AM20" s="14">
        <f>IF(AM$7=$E20,3,"")</f>
        <v/>
      </c>
      <c r="AN20" s="14">
        <f>IF(AN$7=$E20,3,"")</f>
        <v/>
      </c>
      <c r="AO20" s="15">
        <f>IF(AO$7=$E20,3,"")</f>
        <v/>
      </c>
      <c r="AP20" s="15">
        <f>IF(AP$7=$E20,3,"")</f>
        <v/>
      </c>
      <c r="AQ20" s="14">
        <f>IF(AQ$7=$E20,3,"")</f>
        <v/>
      </c>
      <c r="AR20" s="14">
        <f>IF(AR$7=$E20,3,"")</f>
        <v/>
      </c>
      <c r="AS20" s="14">
        <f>IF(AS$7=$E20,3,"")</f>
        <v/>
      </c>
      <c r="AT20" s="14">
        <f>IF(AT$7=$E20,3,"")</f>
        <v/>
      </c>
      <c r="AU20" s="14">
        <f>IF(AU$7=$E20,3,"")</f>
        <v/>
      </c>
      <c r="AV20" s="15">
        <f>IF(AV$7=$E20,3,"")</f>
        <v/>
      </c>
      <c r="AW20" s="15">
        <f>IF(AW$7=$E20,3,"")</f>
        <v/>
      </c>
      <c r="AX20" s="14">
        <f>IF(AX$7=$E20,3,"")</f>
        <v/>
      </c>
      <c r="AY20" s="14">
        <f>IF(AY$7=$E20,3,"")</f>
        <v/>
      </c>
      <c r="AZ20" s="14">
        <f>IF(AZ$7=$E20,3,"")</f>
        <v/>
      </c>
      <c r="BA20" s="14">
        <f>IF(BA$7=$E20,3,"")</f>
        <v/>
      </c>
      <c r="BB20" s="14">
        <f>IF(BB$7=$E20,3,"")</f>
        <v/>
      </c>
      <c r="BC20" s="15">
        <f>IF(BC$7=$E20,3,"")</f>
        <v/>
      </c>
      <c r="BD20" s="15">
        <f>IF(BD$7=$E20,3,"")</f>
        <v/>
      </c>
      <c r="BE20" s="14">
        <f>IF(BE$7=$E20,3,"")</f>
        <v/>
      </c>
      <c r="BF20" s="14">
        <f>IF(BF$7=$E20,3,"")</f>
        <v/>
      </c>
      <c r="BG20" s="14">
        <f>IF(BG$7=$E20,3,"")</f>
        <v/>
      </c>
      <c r="BH20" s="14">
        <f>IF(BH$7=$E20,3,"")</f>
        <v/>
      </c>
      <c r="BI20" s="14">
        <f>IF(BI$7=$E20,3,"")</f>
        <v/>
      </c>
    </row>
    <row r="21" ht="29" customHeight="1">
      <c r="A21" s="10" t="inlineStr">
        <is>
          <t>3.0</t>
        </is>
      </c>
      <c r="B21" s="11" t="inlineStr">
        <is>
          <t>Feature B — Notifications</t>
        </is>
      </c>
      <c r="C21" s="10" t="inlineStr">
        <is>
          <t>Phase</t>
        </is>
      </c>
      <c r="D21" s="10" t="inlineStr">
        <is>
          <t>Developer 2</t>
        </is>
      </c>
      <c r="E21" s="12" t="n">
        <v>46251</v>
      </c>
      <c r="F21" s="10" t="n">
        <v>16</v>
      </c>
      <c r="G21" s="12">
        <f>WORKDAY(E21,F21-1)</f>
        <v/>
      </c>
      <c r="H21" s="10" t="inlineStr">
        <is>
          <t>1.3</t>
        </is>
      </c>
      <c r="I21" s="10" t="inlineStr">
        <is>
          <t>High</t>
        </is>
      </c>
      <c r="J21" s="13" t="n">
        <v>0.35</v>
      </c>
      <c r="K21" s="10" t="inlineStr">
        <is>
          <t>In progress</t>
        </is>
      </c>
      <c r="L21" s="10" t="n">
        <v>0</v>
      </c>
      <c r="M21" s="10">
        <f>IF(K21="Done","Complete",IF(G21&lt;$H$5,"Late",IF(E21&lt;=$H$5,"Active","Planned")))</f>
        <v/>
      </c>
      <c r="N21" s="11" t="inlineStr">
        <is>
          <t>Second feature developed partly in parallel.</t>
        </is>
      </c>
      <c r="O21" s="14">
        <f>IF(AND(O$7&gt;=$E21,O$7&lt;=$G21),IF(O$7&lt;=$E21+ROUND(($G21-$E21)*$J21,0),2,1),"")</f>
        <v/>
      </c>
      <c r="P21" s="14">
        <f>IF(AND(P$7&gt;=$E21,P$7&lt;=$G21),IF(P$7&lt;=$E21+ROUND(($G21-$E21)*$J21,0),2,1),"")</f>
        <v/>
      </c>
      <c r="Q21" s="14">
        <f>IF(AND(Q$7&gt;=$E21,Q$7&lt;=$G21),IF(Q$7&lt;=$E21+ROUND(($G21-$E21)*$J21,0),2,1),"")</f>
        <v/>
      </c>
      <c r="R21" s="14">
        <f>IF(AND(R$7&gt;=$E21,R$7&lt;=$G21),IF(R$7&lt;=$E21+ROUND(($G21-$E21)*$J21,0),2,1),"")</f>
        <v/>
      </c>
      <c r="S21" s="14">
        <f>IF(AND(S$7&gt;=$E21,S$7&lt;=$G21),IF(S$7&lt;=$E21+ROUND(($G21-$E21)*$J21,0),2,1),"")</f>
        <v/>
      </c>
      <c r="T21" s="15">
        <f>IF(AND(T$7&gt;=$E21,T$7&lt;=$G21),IF(T$7&lt;=$E21+ROUND(($G21-$E21)*$J21,0),2,1),"")</f>
        <v/>
      </c>
      <c r="U21" s="15">
        <f>IF(AND(U$7&gt;=$E21,U$7&lt;=$G21),IF(U$7&lt;=$E21+ROUND(($G21-$E21)*$J21,0),2,1),"")</f>
        <v/>
      </c>
      <c r="V21" s="14">
        <f>IF(AND(V$7&gt;=$E21,V$7&lt;=$G21),IF(V$7&lt;=$E21+ROUND(($G21-$E21)*$J21,0),2,1),"")</f>
        <v/>
      </c>
      <c r="W21" s="14">
        <f>IF(AND(W$7&gt;=$E21,W$7&lt;=$G21),IF(W$7&lt;=$E21+ROUND(($G21-$E21)*$J21,0),2,1),"")</f>
        <v/>
      </c>
      <c r="X21" s="14">
        <f>IF(AND(X$7&gt;=$E21,X$7&lt;=$G21),IF(X$7&lt;=$E21+ROUND(($G21-$E21)*$J21,0),2,1),"")</f>
        <v/>
      </c>
      <c r="Y21" s="14">
        <f>IF(AND(Y$7&gt;=$E21,Y$7&lt;=$G21),IF(Y$7&lt;=$E21+ROUND(($G21-$E21)*$J21,0),2,1),"")</f>
        <v/>
      </c>
      <c r="Z21" s="14">
        <f>IF(AND(Z$7&gt;=$E21,Z$7&lt;=$G21),IF(Z$7&lt;=$E21+ROUND(($G21-$E21)*$J21,0),2,1),"")</f>
        <v/>
      </c>
      <c r="AA21" s="15">
        <f>IF(AND(AA$7&gt;=$E21,AA$7&lt;=$G21),IF(AA$7&lt;=$E21+ROUND(($G21-$E21)*$J21,0),2,1),"")</f>
        <v/>
      </c>
      <c r="AB21" s="15">
        <f>IF(AND(AB$7&gt;=$E21,AB$7&lt;=$G21),IF(AB$7&lt;=$E21+ROUND(($G21-$E21)*$J21,0),2,1),"")</f>
        <v/>
      </c>
      <c r="AC21" s="14">
        <f>IF(AND(AC$7&gt;=$E21,AC$7&lt;=$G21),IF(AC$7&lt;=$E21+ROUND(($G21-$E21)*$J21,0),2,1),"")</f>
        <v/>
      </c>
      <c r="AD21" s="14">
        <f>IF(AND(AD$7&gt;=$E21,AD$7&lt;=$G21),IF(AD$7&lt;=$E21+ROUND(($G21-$E21)*$J21,0),2,1),"")</f>
        <v/>
      </c>
      <c r="AE21" s="14">
        <f>IF(AND(AE$7&gt;=$E21,AE$7&lt;=$G21),IF(AE$7&lt;=$E21+ROUND(($G21-$E21)*$J21,0),2,1),"")</f>
        <v/>
      </c>
      <c r="AF21" s="14">
        <f>IF(AND(AF$7&gt;=$E21,AF$7&lt;=$G21),IF(AF$7&lt;=$E21+ROUND(($G21-$E21)*$J21,0),2,1),"")</f>
        <v/>
      </c>
      <c r="AG21" s="14">
        <f>IF(AND(AG$7&gt;=$E21,AG$7&lt;=$G21),IF(AG$7&lt;=$E21+ROUND(($G21-$E21)*$J21,0),2,1),"")</f>
        <v/>
      </c>
      <c r="AH21" s="15">
        <f>IF(AND(AH$7&gt;=$E21,AH$7&lt;=$G21),IF(AH$7&lt;=$E21+ROUND(($G21-$E21)*$J21,0),2,1),"")</f>
        <v/>
      </c>
      <c r="AI21" s="15">
        <f>IF(AND(AI$7&gt;=$E21,AI$7&lt;=$G21),IF(AI$7&lt;=$E21+ROUND(($G21-$E21)*$J21,0),2,1),"")</f>
        <v/>
      </c>
      <c r="AJ21" s="14">
        <f>IF(AND(AJ$7&gt;=$E21,AJ$7&lt;=$G21),IF(AJ$7&lt;=$E21+ROUND(($G21-$E21)*$J21,0),2,1),"")</f>
        <v/>
      </c>
      <c r="AK21" s="14">
        <f>IF(AND(AK$7&gt;=$E21,AK$7&lt;=$G21),IF(AK$7&lt;=$E21+ROUND(($G21-$E21)*$J21,0),2,1),"")</f>
        <v/>
      </c>
      <c r="AL21" s="14">
        <f>IF(AND(AL$7&gt;=$E21,AL$7&lt;=$G21),IF(AL$7&lt;=$E21+ROUND(($G21-$E21)*$J21,0),2,1),"")</f>
        <v/>
      </c>
      <c r="AM21" s="14">
        <f>IF(AND(AM$7&gt;=$E21,AM$7&lt;=$G21),IF(AM$7&lt;=$E21+ROUND(($G21-$E21)*$J21,0),2,1),"")</f>
        <v/>
      </c>
      <c r="AN21" s="14">
        <f>IF(AND(AN$7&gt;=$E21,AN$7&lt;=$G21),IF(AN$7&lt;=$E21+ROUND(($G21-$E21)*$J21,0),2,1),"")</f>
        <v/>
      </c>
      <c r="AO21" s="15">
        <f>IF(AND(AO$7&gt;=$E21,AO$7&lt;=$G21),IF(AO$7&lt;=$E21+ROUND(($G21-$E21)*$J21,0),2,1),"")</f>
        <v/>
      </c>
      <c r="AP21" s="15">
        <f>IF(AND(AP$7&gt;=$E21,AP$7&lt;=$G21),IF(AP$7&lt;=$E21+ROUND(($G21-$E21)*$J21,0),2,1),"")</f>
        <v/>
      </c>
      <c r="AQ21" s="14">
        <f>IF(AND(AQ$7&gt;=$E21,AQ$7&lt;=$G21),IF(AQ$7&lt;=$E21+ROUND(($G21-$E21)*$J21,0),2,1),"")</f>
        <v/>
      </c>
      <c r="AR21" s="14">
        <f>IF(AND(AR$7&gt;=$E21,AR$7&lt;=$G21),IF(AR$7&lt;=$E21+ROUND(($G21-$E21)*$J21,0),2,1),"")</f>
        <v/>
      </c>
      <c r="AS21" s="14">
        <f>IF(AND(AS$7&gt;=$E21,AS$7&lt;=$G21),IF(AS$7&lt;=$E21+ROUND(($G21-$E21)*$J21,0),2,1),"")</f>
        <v/>
      </c>
      <c r="AT21" s="14">
        <f>IF(AND(AT$7&gt;=$E21,AT$7&lt;=$G21),IF(AT$7&lt;=$E21+ROUND(($G21-$E21)*$J21,0),2,1),"")</f>
        <v/>
      </c>
      <c r="AU21" s="14">
        <f>IF(AND(AU$7&gt;=$E21,AU$7&lt;=$G21),IF(AU$7&lt;=$E21+ROUND(($G21-$E21)*$J21,0),2,1),"")</f>
        <v/>
      </c>
      <c r="AV21" s="15">
        <f>IF(AND(AV$7&gt;=$E21,AV$7&lt;=$G21),IF(AV$7&lt;=$E21+ROUND(($G21-$E21)*$J21,0),2,1),"")</f>
        <v/>
      </c>
      <c r="AW21" s="15">
        <f>IF(AND(AW$7&gt;=$E21,AW$7&lt;=$G21),IF(AW$7&lt;=$E21+ROUND(($G21-$E21)*$J21,0),2,1),"")</f>
        <v/>
      </c>
      <c r="AX21" s="14">
        <f>IF(AND(AX$7&gt;=$E21,AX$7&lt;=$G21),IF(AX$7&lt;=$E21+ROUND(($G21-$E21)*$J21,0),2,1),"")</f>
        <v/>
      </c>
      <c r="AY21" s="14">
        <f>IF(AND(AY$7&gt;=$E21,AY$7&lt;=$G21),IF(AY$7&lt;=$E21+ROUND(($G21-$E21)*$J21,0),2,1),"")</f>
        <v/>
      </c>
      <c r="AZ21" s="14">
        <f>IF(AND(AZ$7&gt;=$E21,AZ$7&lt;=$G21),IF(AZ$7&lt;=$E21+ROUND(($G21-$E21)*$J21,0),2,1),"")</f>
        <v/>
      </c>
      <c r="BA21" s="14">
        <f>IF(AND(BA$7&gt;=$E21,BA$7&lt;=$G21),IF(BA$7&lt;=$E21+ROUND(($G21-$E21)*$J21,0),2,1),"")</f>
        <v/>
      </c>
      <c r="BB21" s="14">
        <f>IF(AND(BB$7&gt;=$E21,BB$7&lt;=$G21),IF(BB$7&lt;=$E21+ROUND(($G21-$E21)*$J21,0),2,1),"")</f>
        <v/>
      </c>
      <c r="BC21" s="15">
        <f>IF(AND(BC$7&gt;=$E21,BC$7&lt;=$G21),IF(BC$7&lt;=$E21+ROUND(($G21-$E21)*$J21,0),2,1),"")</f>
        <v/>
      </c>
      <c r="BD21" s="15">
        <f>IF(AND(BD$7&gt;=$E21,BD$7&lt;=$G21),IF(BD$7&lt;=$E21+ROUND(($G21-$E21)*$J21,0),2,1),"")</f>
        <v/>
      </c>
      <c r="BE21" s="14">
        <f>IF(AND(BE$7&gt;=$E21,BE$7&lt;=$G21),IF(BE$7&lt;=$E21+ROUND(($G21-$E21)*$J21,0),2,1),"")</f>
        <v/>
      </c>
      <c r="BF21" s="14">
        <f>IF(AND(BF$7&gt;=$E21,BF$7&lt;=$G21),IF(BF$7&lt;=$E21+ROUND(($G21-$E21)*$J21,0),2,1),"")</f>
        <v/>
      </c>
      <c r="BG21" s="14">
        <f>IF(AND(BG$7&gt;=$E21,BG$7&lt;=$G21),IF(BG$7&lt;=$E21+ROUND(($G21-$E21)*$J21,0),2,1),"")</f>
        <v/>
      </c>
      <c r="BH21" s="14">
        <f>IF(AND(BH$7&gt;=$E21,BH$7&lt;=$G21),IF(BH$7&lt;=$E21+ROUND(($G21-$E21)*$J21,0),2,1),"")</f>
        <v/>
      </c>
      <c r="BI21" s="14">
        <f>IF(AND(BI$7&gt;=$E21,BI$7&lt;=$G21),IF(BI$7&lt;=$E21+ROUND(($G21-$E21)*$J21,0),2,1),"")</f>
        <v/>
      </c>
    </row>
    <row r="22" ht="27" customHeight="1">
      <c r="A22" s="20" t="inlineStr">
        <is>
          <t>3.1</t>
        </is>
      </c>
      <c r="B22" s="21" t="inlineStr">
        <is>
          <t>Refine notification stories</t>
        </is>
      </c>
      <c r="C22" s="20" t="inlineStr">
        <is>
          <t>Task</t>
        </is>
      </c>
      <c r="D22" s="20" t="inlineStr">
        <is>
          <t>Product Owner</t>
        </is>
      </c>
      <c r="E22" s="22" t="n">
        <v>46251</v>
      </c>
      <c r="F22" s="20" t="n">
        <v>2</v>
      </c>
      <c r="G22" s="22">
        <f>WORKDAY(E22,F22-1)</f>
        <v/>
      </c>
      <c r="H22" s="20" t="inlineStr">
        <is>
          <t>1.3</t>
        </is>
      </c>
      <c r="I22" s="20" t="inlineStr">
        <is>
          <t>High</t>
        </is>
      </c>
      <c r="J22" s="23" t="n">
        <v>1</v>
      </c>
      <c r="K22" s="20" t="inlineStr">
        <is>
          <t>Done</t>
        </is>
      </c>
      <c r="L22" s="20" t="n">
        <v>8</v>
      </c>
      <c r="M22" s="20">
        <f>IF(K22="Done","Complete",IF(G22&lt;$H$5,"Late",IF(E22&lt;=$H$5,"Active","Planned")))</f>
        <v/>
      </c>
      <c r="N22" s="21" t="inlineStr">
        <is>
          <t>Channels, templates and opt-out rules.</t>
        </is>
      </c>
      <c r="O22" s="14">
        <f>IF(AND(O$7&gt;=$E22,O$7&lt;=$G22),IF(O$7&lt;=$E22+ROUND(($G22-$E22)*$J22,0),2,1),"")</f>
        <v/>
      </c>
      <c r="P22" s="14">
        <f>IF(AND(P$7&gt;=$E22,P$7&lt;=$G22),IF(P$7&lt;=$E22+ROUND(($G22-$E22)*$J22,0),2,1),"")</f>
        <v/>
      </c>
      <c r="Q22" s="14">
        <f>IF(AND(Q$7&gt;=$E22,Q$7&lt;=$G22),IF(Q$7&lt;=$E22+ROUND(($G22-$E22)*$J22,0),2,1),"")</f>
        <v/>
      </c>
      <c r="R22" s="14">
        <f>IF(AND(R$7&gt;=$E22,R$7&lt;=$G22),IF(R$7&lt;=$E22+ROUND(($G22-$E22)*$J22,0),2,1),"")</f>
        <v/>
      </c>
      <c r="S22" s="14">
        <f>IF(AND(S$7&gt;=$E22,S$7&lt;=$G22),IF(S$7&lt;=$E22+ROUND(($G22-$E22)*$J22,0),2,1),"")</f>
        <v/>
      </c>
      <c r="T22" s="15">
        <f>IF(AND(T$7&gt;=$E22,T$7&lt;=$G22),IF(T$7&lt;=$E22+ROUND(($G22-$E22)*$J22,0),2,1),"")</f>
        <v/>
      </c>
      <c r="U22" s="15">
        <f>IF(AND(U$7&gt;=$E22,U$7&lt;=$G22),IF(U$7&lt;=$E22+ROUND(($G22-$E22)*$J22,0),2,1),"")</f>
        <v/>
      </c>
      <c r="V22" s="14">
        <f>IF(AND(V$7&gt;=$E22,V$7&lt;=$G22),IF(V$7&lt;=$E22+ROUND(($G22-$E22)*$J22,0),2,1),"")</f>
        <v/>
      </c>
      <c r="W22" s="14">
        <f>IF(AND(W$7&gt;=$E22,W$7&lt;=$G22),IF(W$7&lt;=$E22+ROUND(($G22-$E22)*$J22,0),2,1),"")</f>
        <v/>
      </c>
      <c r="X22" s="14">
        <f>IF(AND(X$7&gt;=$E22,X$7&lt;=$G22),IF(X$7&lt;=$E22+ROUND(($G22-$E22)*$J22,0),2,1),"")</f>
        <v/>
      </c>
      <c r="Y22" s="14">
        <f>IF(AND(Y$7&gt;=$E22,Y$7&lt;=$G22),IF(Y$7&lt;=$E22+ROUND(($G22-$E22)*$J22,0),2,1),"")</f>
        <v/>
      </c>
      <c r="Z22" s="14">
        <f>IF(AND(Z$7&gt;=$E22,Z$7&lt;=$G22),IF(Z$7&lt;=$E22+ROUND(($G22-$E22)*$J22,0),2,1),"")</f>
        <v/>
      </c>
      <c r="AA22" s="15">
        <f>IF(AND(AA$7&gt;=$E22,AA$7&lt;=$G22),IF(AA$7&lt;=$E22+ROUND(($G22-$E22)*$J22,0),2,1),"")</f>
        <v/>
      </c>
      <c r="AB22" s="15">
        <f>IF(AND(AB$7&gt;=$E22,AB$7&lt;=$G22),IF(AB$7&lt;=$E22+ROUND(($G22-$E22)*$J22,0),2,1),"")</f>
        <v/>
      </c>
      <c r="AC22" s="14">
        <f>IF(AND(AC$7&gt;=$E22,AC$7&lt;=$G22),IF(AC$7&lt;=$E22+ROUND(($G22-$E22)*$J22,0),2,1),"")</f>
        <v/>
      </c>
      <c r="AD22" s="14">
        <f>IF(AND(AD$7&gt;=$E22,AD$7&lt;=$G22),IF(AD$7&lt;=$E22+ROUND(($G22-$E22)*$J22,0),2,1),"")</f>
        <v/>
      </c>
      <c r="AE22" s="14">
        <f>IF(AND(AE$7&gt;=$E22,AE$7&lt;=$G22),IF(AE$7&lt;=$E22+ROUND(($G22-$E22)*$J22,0),2,1),"")</f>
        <v/>
      </c>
      <c r="AF22" s="14">
        <f>IF(AND(AF$7&gt;=$E22,AF$7&lt;=$G22),IF(AF$7&lt;=$E22+ROUND(($G22-$E22)*$J22,0),2,1),"")</f>
        <v/>
      </c>
      <c r="AG22" s="14">
        <f>IF(AND(AG$7&gt;=$E22,AG$7&lt;=$G22),IF(AG$7&lt;=$E22+ROUND(($G22-$E22)*$J22,0),2,1),"")</f>
        <v/>
      </c>
      <c r="AH22" s="15">
        <f>IF(AND(AH$7&gt;=$E22,AH$7&lt;=$G22),IF(AH$7&lt;=$E22+ROUND(($G22-$E22)*$J22,0),2,1),"")</f>
        <v/>
      </c>
      <c r="AI22" s="15">
        <f>IF(AND(AI$7&gt;=$E22,AI$7&lt;=$G22),IF(AI$7&lt;=$E22+ROUND(($G22-$E22)*$J22,0),2,1),"")</f>
        <v/>
      </c>
      <c r="AJ22" s="14">
        <f>IF(AND(AJ$7&gt;=$E22,AJ$7&lt;=$G22),IF(AJ$7&lt;=$E22+ROUND(($G22-$E22)*$J22,0),2,1),"")</f>
        <v/>
      </c>
      <c r="AK22" s="14">
        <f>IF(AND(AK$7&gt;=$E22,AK$7&lt;=$G22),IF(AK$7&lt;=$E22+ROUND(($G22-$E22)*$J22,0),2,1),"")</f>
        <v/>
      </c>
      <c r="AL22" s="14">
        <f>IF(AND(AL$7&gt;=$E22,AL$7&lt;=$G22),IF(AL$7&lt;=$E22+ROUND(($G22-$E22)*$J22,0),2,1),"")</f>
        <v/>
      </c>
      <c r="AM22" s="14">
        <f>IF(AND(AM$7&gt;=$E22,AM$7&lt;=$G22),IF(AM$7&lt;=$E22+ROUND(($G22-$E22)*$J22,0),2,1),"")</f>
        <v/>
      </c>
      <c r="AN22" s="14">
        <f>IF(AND(AN$7&gt;=$E22,AN$7&lt;=$G22),IF(AN$7&lt;=$E22+ROUND(($G22-$E22)*$J22,0),2,1),"")</f>
        <v/>
      </c>
      <c r="AO22" s="15">
        <f>IF(AND(AO$7&gt;=$E22,AO$7&lt;=$G22),IF(AO$7&lt;=$E22+ROUND(($G22-$E22)*$J22,0),2,1),"")</f>
        <v/>
      </c>
      <c r="AP22" s="15">
        <f>IF(AND(AP$7&gt;=$E22,AP$7&lt;=$G22),IF(AP$7&lt;=$E22+ROUND(($G22-$E22)*$J22,0),2,1),"")</f>
        <v/>
      </c>
      <c r="AQ22" s="14">
        <f>IF(AND(AQ$7&gt;=$E22,AQ$7&lt;=$G22),IF(AQ$7&lt;=$E22+ROUND(($G22-$E22)*$J22,0),2,1),"")</f>
        <v/>
      </c>
      <c r="AR22" s="14">
        <f>IF(AND(AR$7&gt;=$E22,AR$7&lt;=$G22),IF(AR$7&lt;=$E22+ROUND(($G22-$E22)*$J22,0),2,1),"")</f>
        <v/>
      </c>
      <c r="AS22" s="14">
        <f>IF(AND(AS$7&gt;=$E22,AS$7&lt;=$G22),IF(AS$7&lt;=$E22+ROUND(($G22-$E22)*$J22,0),2,1),"")</f>
        <v/>
      </c>
      <c r="AT22" s="14">
        <f>IF(AND(AT$7&gt;=$E22,AT$7&lt;=$G22),IF(AT$7&lt;=$E22+ROUND(($G22-$E22)*$J22,0),2,1),"")</f>
        <v/>
      </c>
      <c r="AU22" s="14">
        <f>IF(AND(AU$7&gt;=$E22,AU$7&lt;=$G22),IF(AU$7&lt;=$E22+ROUND(($G22-$E22)*$J22,0),2,1),"")</f>
        <v/>
      </c>
      <c r="AV22" s="15">
        <f>IF(AND(AV$7&gt;=$E22,AV$7&lt;=$G22),IF(AV$7&lt;=$E22+ROUND(($G22-$E22)*$J22,0),2,1),"")</f>
        <v/>
      </c>
      <c r="AW22" s="15">
        <f>IF(AND(AW$7&gt;=$E22,AW$7&lt;=$G22),IF(AW$7&lt;=$E22+ROUND(($G22-$E22)*$J22,0),2,1),"")</f>
        <v/>
      </c>
      <c r="AX22" s="14">
        <f>IF(AND(AX$7&gt;=$E22,AX$7&lt;=$G22),IF(AX$7&lt;=$E22+ROUND(($G22-$E22)*$J22,0),2,1),"")</f>
        <v/>
      </c>
      <c r="AY22" s="14">
        <f>IF(AND(AY$7&gt;=$E22,AY$7&lt;=$G22),IF(AY$7&lt;=$E22+ROUND(($G22-$E22)*$J22,0),2,1),"")</f>
        <v/>
      </c>
      <c r="AZ22" s="14">
        <f>IF(AND(AZ$7&gt;=$E22,AZ$7&lt;=$G22),IF(AZ$7&lt;=$E22+ROUND(($G22-$E22)*$J22,0),2,1),"")</f>
        <v/>
      </c>
      <c r="BA22" s="14">
        <f>IF(AND(BA$7&gt;=$E22,BA$7&lt;=$G22),IF(BA$7&lt;=$E22+ROUND(($G22-$E22)*$J22,0),2,1),"")</f>
        <v/>
      </c>
      <c r="BB22" s="14">
        <f>IF(AND(BB$7&gt;=$E22,BB$7&lt;=$G22),IF(BB$7&lt;=$E22+ROUND(($G22-$E22)*$J22,0),2,1),"")</f>
        <v/>
      </c>
      <c r="BC22" s="15">
        <f>IF(AND(BC$7&gt;=$E22,BC$7&lt;=$G22),IF(BC$7&lt;=$E22+ROUND(($G22-$E22)*$J22,0),2,1),"")</f>
        <v/>
      </c>
      <c r="BD22" s="15">
        <f>IF(AND(BD$7&gt;=$E22,BD$7&lt;=$G22),IF(BD$7&lt;=$E22+ROUND(($G22-$E22)*$J22,0),2,1),"")</f>
        <v/>
      </c>
      <c r="BE22" s="14">
        <f>IF(AND(BE$7&gt;=$E22,BE$7&lt;=$G22),IF(BE$7&lt;=$E22+ROUND(($G22-$E22)*$J22,0),2,1),"")</f>
        <v/>
      </c>
      <c r="BF22" s="14">
        <f>IF(AND(BF$7&gt;=$E22,BF$7&lt;=$G22),IF(BF$7&lt;=$E22+ROUND(($G22-$E22)*$J22,0),2,1),"")</f>
        <v/>
      </c>
      <c r="BG22" s="14">
        <f>IF(AND(BG$7&gt;=$E22,BG$7&lt;=$G22),IF(BG$7&lt;=$E22+ROUND(($G22-$E22)*$J22,0),2,1),"")</f>
        <v/>
      </c>
      <c r="BH22" s="14">
        <f>IF(AND(BH$7&gt;=$E22,BH$7&lt;=$G22),IF(BH$7&lt;=$E22+ROUND(($G22-$E22)*$J22,0),2,1),"")</f>
        <v/>
      </c>
      <c r="BI22" s="14">
        <f>IF(AND(BI$7&gt;=$E22,BI$7&lt;=$G22),IF(BI$7&lt;=$E22+ROUND(($G22-$E22)*$J22,0),2,1),"")</f>
        <v/>
      </c>
    </row>
    <row r="23" ht="27" customHeight="1">
      <c r="A23" s="16" t="inlineStr">
        <is>
          <t>3.2</t>
        </is>
      </c>
      <c r="B23" s="17" t="inlineStr">
        <is>
          <t>Notification architecture spike</t>
        </is>
      </c>
      <c r="C23" s="16" t="inlineStr">
        <is>
          <t>Task</t>
        </is>
      </c>
      <c r="D23" s="16" t="inlineStr">
        <is>
          <t>Developer 2</t>
        </is>
      </c>
      <c r="E23" s="18" t="n">
        <v>46253</v>
      </c>
      <c r="F23" s="16" t="n">
        <v>3</v>
      </c>
      <c r="G23" s="18">
        <f>WORKDAY(E23,F23-1)</f>
        <v/>
      </c>
      <c r="H23" s="16" t="inlineStr">
        <is>
          <t>3.1</t>
        </is>
      </c>
      <c r="I23" s="16" t="inlineStr">
        <is>
          <t>High</t>
        </is>
      </c>
      <c r="J23" s="19" t="n">
        <v>1</v>
      </c>
      <c r="K23" s="16" t="inlineStr">
        <is>
          <t>Done</t>
        </is>
      </c>
      <c r="L23" s="16" t="n">
        <v>20</v>
      </c>
      <c r="M23" s="16">
        <f>IF(K23="Done","Complete",IF(G23&lt;$H$5,"Late",IF(E23&lt;=$H$5,"Active","Planned")))</f>
        <v/>
      </c>
      <c r="N23" s="17" t="inlineStr">
        <is>
          <t>Select asynchronous processing pattern.</t>
        </is>
      </c>
      <c r="O23" s="14">
        <f>IF(AND(O$7&gt;=$E23,O$7&lt;=$G23),IF(O$7&lt;=$E23+ROUND(($G23-$E23)*$J23,0),2,1),"")</f>
        <v/>
      </c>
      <c r="P23" s="14">
        <f>IF(AND(P$7&gt;=$E23,P$7&lt;=$G23),IF(P$7&lt;=$E23+ROUND(($G23-$E23)*$J23,0),2,1),"")</f>
        <v/>
      </c>
      <c r="Q23" s="14">
        <f>IF(AND(Q$7&gt;=$E23,Q$7&lt;=$G23),IF(Q$7&lt;=$E23+ROUND(($G23-$E23)*$J23,0),2,1),"")</f>
        <v/>
      </c>
      <c r="R23" s="14">
        <f>IF(AND(R$7&gt;=$E23,R$7&lt;=$G23),IF(R$7&lt;=$E23+ROUND(($G23-$E23)*$J23,0),2,1),"")</f>
        <v/>
      </c>
      <c r="S23" s="14">
        <f>IF(AND(S$7&gt;=$E23,S$7&lt;=$G23),IF(S$7&lt;=$E23+ROUND(($G23-$E23)*$J23,0),2,1),"")</f>
        <v/>
      </c>
      <c r="T23" s="15">
        <f>IF(AND(T$7&gt;=$E23,T$7&lt;=$G23),IF(T$7&lt;=$E23+ROUND(($G23-$E23)*$J23,0),2,1),"")</f>
        <v/>
      </c>
      <c r="U23" s="15">
        <f>IF(AND(U$7&gt;=$E23,U$7&lt;=$G23),IF(U$7&lt;=$E23+ROUND(($G23-$E23)*$J23,0),2,1),"")</f>
        <v/>
      </c>
      <c r="V23" s="14">
        <f>IF(AND(V$7&gt;=$E23,V$7&lt;=$G23),IF(V$7&lt;=$E23+ROUND(($G23-$E23)*$J23,0),2,1),"")</f>
        <v/>
      </c>
      <c r="W23" s="14">
        <f>IF(AND(W$7&gt;=$E23,W$7&lt;=$G23),IF(W$7&lt;=$E23+ROUND(($G23-$E23)*$J23,0),2,1),"")</f>
        <v/>
      </c>
      <c r="X23" s="14">
        <f>IF(AND(X$7&gt;=$E23,X$7&lt;=$G23),IF(X$7&lt;=$E23+ROUND(($G23-$E23)*$J23,0),2,1),"")</f>
        <v/>
      </c>
      <c r="Y23" s="14">
        <f>IF(AND(Y$7&gt;=$E23,Y$7&lt;=$G23),IF(Y$7&lt;=$E23+ROUND(($G23-$E23)*$J23,0),2,1),"")</f>
        <v/>
      </c>
      <c r="Z23" s="14">
        <f>IF(AND(Z$7&gt;=$E23,Z$7&lt;=$G23),IF(Z$7&lt;=$E23+ROUND(($G23-$E23)*$J23,0),2,1),"")</f>
        <v/>
      </c>
      <c r="AA23" s="15">
        <f>IF(AND(AA$7&gt;=$E23,AA$7&lt;=$G23),IF(AA$7&lt;=$E23+ROUND(($G23-$E23)*$J23,0),2,1),"")</f>
        <v/>
      </c>
      <c r="AB23" s="15">
        <f>IF(AND(AB$7&gt;=$E23,AB$7&lt;=$G23),IF(AB$7&lt;=$E23+ROUND(($G23-$E23)*$J23,0),2,1),"")</f>
        <v/>
      </c>
      <c r="AC23" s="14">
        <f>IF(AND(AC$7&gt;=$E23,AC$7&lt;=$G23),IF(AC$7&lt;=$E23+ROUND(($G23-$E23)*$J23,0),2,1),"")</f>
        <v/>
      </c>
      <c r="AD23" s="14">
        <f>IF(AND(AD$7&gt;=$E23,AD$7&lt;=$G23),IF(AD$7&lt;=$E23+ROUND(($G23-$E23)*$J23,0),2,1),"")</f>
        <v/>
      </c>
      <c r="AE23" s="14">
        <f>IF(AND(AE$7&gt;=$E23,AE$7&lt;=$G23),IF(AE$7&lt;=$E23+ROUND(($G23-$E23)*$J23,0),2,1),"")</f>
        <v/>
      </c>
      <c r="AF23" s="14">
        <f>IF(AND(AF$7&gt;=$E23,AF$7&lt;=$G23),IF(AF$7&lt;=$E23+ROUND(($G23-$E23)*$J23,0),2,1),"")</f>
        <v/>
      </c>
      <c r="AG23" s="14">
        <f>IF(AND(AG$7&gt;=$E23,AG$7&lt;=$G23),IF(AG$7&lt;=$E23+ROUND(($G23-$E23)*$J23,0),2,1),"")</f>
        <v/>
      </c>
      <c r="AH23" s="15">
        <f>IF(AND(AH$7&gt;=$E23,AH$7&lt;=$G23),IF(AH$7&lt;=$E23+ROUND(($G23-$E23)*$J23,0),2,1),"")</f>
        <v/>
      </c>
      <c r="AI23" s="15">
        <f>IF(AND(AI$7&gt;=$E23,AI$7&lt;=$G23),IF(AI$7&lt;=$E23+ROUND(($G23-$E23)*$J23,0),2,1),"")</f>
        <v/>
      </c>
      <c r="AJ23" s="14">
        <f>IF(AND(AJ$7&gt;=$E23,AJ$7&lt;=$G23),IF(AJ$7&lt;=$E23+ROUND(($G23-$E23)*$J23,0),2,1),"")</f>
        <v/>
      </c>
      <c r="AK23" s="14">
        <f>IF(AND(AK$7&gt;=$E23,AK$7&lt;=$G23),IF(AK$7&lt;=$E23+ROUND(($G23-$E23)*$J23,0),2,1),"")</f>
        <v/>
      </c>
      <c r="AL23" s="14">
        <f>IF(AND(AL$7&gt;=$E23,AL$7&lt;=$G23),IF(AL$7&lt;=$E23+ROUND(($G23-$E23)*$J23,0),2,1),"")</f>
        <v/>
      </c>
      <c r="AM23" s="14">
        <f>IF(AND(AM$7&gt;=$E23,AM$7&lt;=$G23),IF(AM$7&lt;=$E23+ROUND(($G23-$E23)*$J23,0),2,1),"")</f>
        <v/>
      </c>
      <c r="AN23" s="14">
        <f>IF(AND(AN$7&gt;=$E23,AN$7&lt;=$G23),IF(AN$7&lt;=$E23+ROUND(($G23-$E23)*$J23,0),2,1),"")</f>
        <v/>
      </c>
      <c r="AO23" s="15">
        <f>IF(AND(AO$7&gt;=$E23,AO$7&lt;=$G23),IF(AO$7&lt;=$E23+ROUND(($G23-$E23)*$J23,0),2,1),"")</f>
        <v/>
      </c>
      <c r="AP23" s="15">
        <f>IF(AND(AP$7&gt;=$E23,AP$7&lt;=$G23),IF(AP$7&lt;=$E23+ROUND(($G23-$E23)*$J23,0),2,1),"")</f>
        <v/>
      </c>
      <c r="AQ23" s="14">
        <f>IF(AND(AQ$7&gt;=$E23,AQ$7&lt;=$G23),IF(AQ$7&lt;=$E23+ROUND(($G23-$E23)*$J23,0),2,1),"")</f>
        <v/>
      </c>
      <c r="AR23" s="14">
        <f>IF(AND(AR$7&gt;=$E23,AR$7&lt;=$G23),IF(AR$7&lt;=$E23+ROUND(($G23-$E23)*$J23,0),2,1),"")</f>
        <v/>
      </c>
      <c r="AS23" s="14">
        <f>IF(AND(AS$7&gt;=$E23,AS$7&lt;=$G23),IF(AS$7&lt;=$E23+ROUND(($G23-$E23)*$J23,0),2,1),"")</f>
        <v/>
      </c>
      <c r="AT23" s="14">
        <f>IF(AND(AT$7&gt;=$E23,AT$7&lt;=$G23),IF(AT$7&lt;=$E23+ROUND(($G23-$E23)*$J23,0),2,1),"")</f>
        <v/>
      </c>
      <c r="AU23" s="14">
        <f>IF(AND(AU$7&gt;=$E23,AU$7&lt;=$G23),IF(AU$7&lt;=$E23+ROUND(($G23-$E23)*$J23,0),2,1),"")</f>
        <v/>
      </c>
      <c r="AV23" s="15">
        <f>IF(AND(AV$7&gt;=$E23,AV$7&lt;=$G23),IF(AV$7&lt;=$E23+ROUND(($G23-$E23)*$J23,0),2,1),"")</f>
        <v/>
      </c>
      <c r="AW23" s="15">
        <f>IF(AND(AW$7&gt;=$E23,AW$7&lt;=$G23),IF(AW$7&lt;=$E23+ROUND(($G23-$E23)*$J23,0),2,1),"")</f>
        <v/>
      </c>
      <c r="AX23" s="14">
        <f>IF(AND(AX$7&gt;=$E23,AX$7&lt;=$G23),IF(AX$7&lt;=$E23+ROUND(($G23-$E23)*$J23,0),2,1),"")</f>
        <v/>
      </c>
      <c r="AY23" s="14">
        <f>IF(AND(AY$7&gt;=$E23,AY$7&lt;=$G23),IF(AY$7&lt;=$E23+ROUND(($G23-$E23)*$J23,0),2,1),"")</f>
        <v/>
      </c>
      <c r="AZ23" s="14">
        <f>IF(AND(AZ$7&gt;=$E23,AZ$7&lt;=$G23),IF(AZ$7&lt;=$E23+ROUND(($G23-$E23)*$J23,0),2,1),"")</f>
        <v/>
      </c>
      <c r="BA23" s="14">
        <f>IF(AND(BA$7&gt;=$E23,BA$7&lt;=$G23),IF(BA$7&lt;=$E23+ROUND(($G23-$E23)*$J23,0),2,1),"")</f>
        <v/>
      </c>
      <c r="BB23" s="14">
        <f>IF(AND(BB$7&gt;=$E23,BB$7&lt;=$G23),IF(BB$7&lt;=$E23+ROUND(($G23-$E23)*$J23,0),2,1),"")</f>
        <v/>
      </c>
      <c r="BC23" s="15">
        <f>IF(AND(BC$7&gt;=$E23,BC$7&lt;=$G23),IF(BC$7&lt;=$E23+ROUND(($G23-$E23)*$J23,0),2,1),"")</f>
        <v/>
      </c>
      <c r="BD23" s="15">
        <f>IF(AND(BD$7&gt;=$E23,BD$7&lt;=$G23),IF(BD$7&lt;=$E23+ROUND(($G23-$E23)*$J23,0),2,1),"")</f>
        <v/>
      </c>
      <c r="BE23" s="14">
        <f>IF(AND(BE$7&gt;=$E23,BE$7&lt;=$G23),IF(BE$7&lt;=$E23+ROUND(($G23-$E23)*$J23,0),2,1),"")</f>
        <v/>
      </c>
      <c r="BF23" s="14">
        <f>IF(AND(BF$7&gt;=$E23,BF$7&lt;=$G23),IF(BF$7&lt;=$E23+ROUND(($G23-$E23)*$J23,0),2,1),"")</f>
        <v/>
      </c>
      <c r="BG23" s="14">
        <f>IF(AND(BG$7&gt;=$E23,BG$7&lt;=$G23),IF(BG$7&lt;=$E23+ROUND(($G23-$E23)*$J23,0),2,1),"")</f>
        <v/>
      </c>
      <c r="BH23" s="14">
        <f>IF(AND(BH$7&gt;=$E23,BH$7&lt;=$G23),IF(BH$7&lt;=$E23+ROUND(($G23-$E23)*$J23,0),2,1),"")</f>
        <v/>
      </c>
      <c r="BI23" s="14">
        <f>IF(AND(BI$7&gt;=$E23,BI$7&lt;=$G23),IF(BI$7&lt;=$E23+ROUND(($G23-$E23)*$J23,0),2,1),"")</f>
        <v/>
      </c>
    </row>
    <row r="24" ht="27" customHeight="1">
      <c r="A24" s="20" t="inlineStr">
        <is>
          <t>3.3</t>
        </is>
      </c>
      <c r="B24" s="21" t="inlineStr">
        <is>
          <t>Build notification service</t>
        </is>
      </c>
      <c r="C24" s="20" t="inlineStr">
        <is>
          <t>Task</t>
        </is>
      </c>
      <c r="D24" s="20" t="inlineStr">
        <is>
          <t>Developer 2</t>
        </is>
      </c>
      <c r="E24" s="22" t="n">
        <v>46256</v>
      </c>
      <c r="F24" s="20" t="n">
        <v>5</v>
      </c>
      <c r="G24" s="22">
        <f>WORKDAY(E24,F24-1)</f>
        <v/>
      </c>
      <c r="H24" s="20" t="inlineStr">
        <is>
          <t>3.2</t>
        </is>
      </c>
      <c r="I24" s="20" t="inlineStr">
        <is>
          <t>Critical</t>
        </is>
      </c>
      <c r="J24" s="23" t="n">
        <v>0.5</v>
      </c>
      <c r="K24" s="20" t="inlineStr">
        <is>
          <t>In progress</t>
        </is>
      </c>
      <c r="L24" s="20" t="n">
        <v>36</v>
      </c>
      <c r="M24" s="20">
        <f>IF(K24="Done","Complete",IF(G24&lt;$H$5,"Late",IF(E24&lt;=$H$5,"Active","Planned")))</f>
        <v/>
      </c>
      <c r="N24" s="21" t="inlineStr">
        <is>
          <t>Queueing, templates and retry behavior.</t>
        </is>
      </c>
      <c r="O24" s="14">
        <f>IF(AND(O$7&gt;=$E24,O$7&lt;=$G24),IF(O$7&lt;=$E24+ROUND(($G24-$E24)*$J24,0),2,1),"")</f>
        <v/>
      </c>
      <c r="P24" s="14">
        <f>IF(AND(P$7&gt;=$E24,P$7&lt;=$G24),IF(P$7&lt;=$E24+ROUND(($G24-$E24)*$J24,0),2,1),"")</f>
        <v/>
      </c>
      <c r="Q24" s="14">
        <f>IF(AND(Q$7&gt;=$E24,Q$7&lt;=$G24),IF(Q$7&lt;=$E24+ROUND(($G24-$E24)*$J24,0),2,1),"")</f>
        <v/>
      </c>
      <c r="R24" s="14">
        <f>IF(AND(R$7&gt;=$E24,R$7&lt;=$G24),IF(R$7&lt;=$E24+ROUND(($G24-$E24)*$J24,0),2,1),"")</f>
        <v/>
      </c>
      <c r="S24" s="14">
        <f>IF(AND(S$7&gt;=$E24,S$7&lt;=$G24),IF(S$7&lt;=$E24+ROUND(($G24-$E24)*$J24,0),2,1),"")</f>
        <v/>
      </c>
      <c r="T24" s="15">
        <f>IF(AND(T$7&gt;=$E24,T$7&lt;=$G24),IF(T$7&lt;=$E24+ROUND(($G24-$E24)*$J24,0),2,1),"")</f>
        <v/>
      </c>
      <c r="U24" s="15">
        <f>IF(AND(U$7&gt;=$E24,U$7&lt;=$G24),IF(U$7&lt;=$E24+ROUND(($G24-$E24)*$J24,0),2,1),"")</f>
        <v/>
      </c>
      <c r="V24" s="14">
        <f>IF(AND(V$7&gt;=$E24,V$7&lt;=$G24),IF(V$7&lt;=$E24+ROUND(($G24-$E24)*$J24,0),2,1),"")</f>
        <v/>
      </c>
      <c r="W24" s="14">
        <f>IF(AND(W$7&gt;=$E24,W$7&lt;=$G24),IF(W$7&lt;=$E24+ROUND(($G24-$E24)*$J24,0),2,1),"")</f>
        <v/>
      </c>
      <c r="X24" s="14">
        <f>IF(AND(X$7&gt;=$E24,X$7&lt;=$G24),IF(X$7&lt;=$E24+ROUND(($G24-$E24)*$J24,0),2,1),"")</f>
        <v/>
      </c>
      <c r="Y24" s="14">
        <f>IF(AND(Y$7&gt;=$E24,Y$7&lt;=$G24),IF(Y$7&lt;=$E24+ROUND(($G24-$E24)*$J24,0),2,1),"")</f>
        <v/>
      </c>
      <c r="Z24" s="14">
        <f>IF(AND(Z$7&gt;=$E24,Z$7&lt;=$G24),IF(Z$7&lt;=$E24+ROUND(($G24-$E24)*$J24,0),2,1),"")</f>
        <v/>
      </c>
      <c r="AA24" s="15">
        <f>IF(AND(AA$7&gt;=$E24,AA$7&lt;=$G24),IF(AA$7&lt;=$E24+ROUND(($G24-$E24)*$J24,0),2,1),"")</f>
        <v/>
      </c>
      <c r="AB24" s="15">
        <f>IF(AND(AB$7&gt;=$E24,AB$7&lt;=$G24),IF(AB$7&lt;=$E24+ROUND(($G24-$E24)*$J24,0),2,1),"")</f>
        <v/>
      </c>
      <c r="AC24" s="14">
        <f>IF(AND(AC$7&gt;=$E24,AC$7&lt;=$G24),IF(AC$7&lt;=$E24+ROUND(($G24-$E24)*$J24,0),2,1),"")</f>
        <v/>
      </c>
      <c r="AD24" s="14">
        <f>IF(AND(AD$7&gt;=$E24,AD$7&lt;=$G24),IF(AD$7&lt;=$E24+ROUND(($G24-$E24)*$J24,0),2,1),"")</f>
        <v/>
      </c>
      <c r="AE24" s="14">
        <f>IF(AND(AE$7&gt;=$E24,AE$7&lt;=$G24),IF(AE$7&lt;=$E24+ROUND(($G24-$E24)*$J24,0),2,1),"")</f>
        <v/>
      </c>
      <c r="AF24" s="14">
        <f>IF(AND(AF$7&gt;=$E24,AF$7&lt;=$G24),IF(AF$7&lt;=$E24+ROUND(($G24-$E24)*$J24,0),2,1),"")</f>
        <v/>
      </c>
      <c r="AG24" s="14">
        <f>IF(AND(AG$7&gt;=$E24,AG$7&lt;=$G24),IF(AG$7&lt;=$E24+ROUND(($G24-$E24)*$J24,0),2,1),"")</f>
        <v/>
      </c>
      <c r="AH24" s="15">
        <f>IF(AND(AH$7&gt;=$E24,AH$7&lt;=$G24),IF(AH$7&lt;=$E24+ROUND(($G24-$E24)*$J24,0),2,1),"")</f>
        <v/>
      </c>
      <c r="AI24" s="15">
        <f>IF(AND(AI$7&gt;=$E24,AI$7&lt;=$G24),IF(AI$7&lt;=$E24+ROUND(($G24-$E24)*$J24,0),2,1),"")</f>
        <v/>
      </c>
      <c r="AJ24" s="14">
        <f>IF(AND(AJ$7&gt;=$E24,AJ$7&lt;=$G24),IF(AJ$7&lt;=$E24+ROUND(($G24-$E24)*$J24,0),2,1),"")</f>
        <v/>
      </c>
      <c r="AK24" s="14">
        <f>IF(AND(AK$7&gt;=$E24,AK$7&lt;=$G24),IF(AK$7&lt;=$E24+ROUND(($G24-$E24)*$J24,0),2,1),"")</f>
        <v/>
      </c>
      <c r="AL24" s="14">
        <f>IF(AND(AL$7&gt;=$E24,AL$7&lt;=$G24),IF(AL$7&lt;=$E24+ROUND(($G24-$E24)*$J24,0),2,1),"")</f>
        <v/>
      </c>
      <c r="AM24" s="14">
        <f>IF(AND(AM$7&gt;=$E24,AM$7&lt;=$G24),IF(AM$7&lt;=$E24+ROUND(($G24-$E24)*$J24,0),2,1),"")</f>
        <v/>
      </c>
      <c r="AN24" s="14">
        <f>IF(AND(AN$7&gt;=$E24,AN$7&lt;=$G24),IF(AN$7&lt;=$E24+ROUND(($G24-$E24)*$J24,0),2,1),"")</f>
        <v/>
      </c>
      <c r="AO24" s="15">
        <f>IF(AND(AO$7&gt;=$E24,AO$7&lt;=$G24),IF(AO$7&lt;=$E24+ROUND(($G24-$E24)*$J24,0),2,1),"")</f>
        <v/>
      </c>
      <c r="AP24" s="15">
        <f>IF(AND(AP$7&gt;=$E24,AP$7&lt;=$G24),IF(AP$7&lt;=$E24+ROUND(($G24-$E24)*$J24,0),2,1),"")</f>
        <v/>
      </c>
      <c r="AQ24" s="14">
        <f>IF(AND(AQ$7&gt;=$E24,AQ$7&lt;=$G24),IF(AQ$7&lt;=$E24+ROUND(($G24-$E24)*$J24,0),2,1),"")</f>
        <v/>
      </c>
      <c r="AR24" s="14">
        <f>IF(AND(AR$7&gt;=$E24,AR$7&lt;=$G24),IF(AR$7&lt;=$E24+ROUND(($G24-$E24)*$J24,0),2,1),"")</f>
        <v/>
      </c>
      <c r="AS24" s="14">
        <f>IF(AND(AS$7&gt;=$E24,AS$7&lt;=$G24),IF(AS$7&lt;=$E24+ROUND(($G24-$E24)*$J24,0),2,1),"")</f>
        <v/>
      </c>
      <c r="AT24" s="14">
        <f>IF(AND(AT$7&gt;=$E24,AT$7&lt;=$G24),IF(AT$7&lt;=$E24+ROUND(($G24-$E24)*$J24,0),2,1),"")</f>
        <v/>
      </c>
      <c r="AU24" s="14">
        <f>IF(AND(AU$7&gt;=$E24,AU$7&lt;=$G24),IF(AU$7&lt;=$E24+ROUND(($G24-$E24)*$J24,0),2,1),"")</f>
        <v/>
      </c>
      <c r="AV24" s="15">
        <f>IF(AND(AV$7&gt;=$E24,AV$7&lt;=$G24),IF(AV$7&lt;=$E24+ROUND(($G24-$E24)*$J24,0),2,1),"")</f>
        <v/>
      </c>
      <c r="AW24" s="15">
        <f>IF(AND(AW$7&gt;=$E24,AW$7&lt;=$G24),IF(AW$7&lt;=$E24+ROUND(($G24-$E24)*$J24,0),2,1),"")</f>
        <v/>
      </c>
      <c r="AX24" s="14">
        <f>IF(AND(AX$7&gt;=$E24,AX$7&lt;=$G24),IF(AX$7&lt;=$E24+ROUND(($G24-$E24)*$J24,0),2,1),"")</f>
        <v/>
      </c>
      <c r="AY24" s="14">
        <f>IF(AND(AY$7&gt;=$E24,AY$7&lt;=$G24),IF(AY$7&lt;=$E24+ROUND(($G24-$E24)*$J24,0),2,1),"")</f>
        <v/>
      </c>
      <c r="AZ24" s="14">
        <f>IF(AND(AZ$7&gt;=$E24,AZ$7&lt;=$G24),IF(AZ$7&lt;=$E24+ROUND(($G24-$E24)*$J24,0),2,1),"")</f>
        <v/>
      </c>
      <c r="BA24" s="14">
        <f>IF(AND(BA$7&gt;=$E24,BA$7&lt;=$G24),IF(BA$7&lt;=$E24+ROUND(($G24-$E24)*$J24,0),2,1),"")</f>
        <v/>
      </c>
      <c r="BB24" s="14">
        <f>IF(AND(BB$7&gt;=$E24,BB$7&lt;=$G24),IF(BB$7&lt;=$E24+ROUND(($G24-$E24)*$J24,0),2,1),"")</f>
        <v/>
      </c>
      <c r="BC24" s="15">
        <f>IF(AND(BC$7&gt;=$E24,BC$7&lt;=$G24),IF(BC$7&lt;=$E24+ROUND(($G24-$E24)*$J24,0),2,1),"")</f>
        <v/>
      </c>
      <c r="BD24" s="15">
        <f>IF(AND(BD$7&gt;=$E24,BD$7&lt;=$G24),IF(BD$7&lt;=$E24+ROUND(($G24-$E24)*$J24,0),2,1),"")</f>
        <v/>
      </c>
      <c r="BE24" s="14">
        <f>IF(AND(BE$7&gt;=$E24,BE$7&lt;=$G24),IF(BE$7&lt;=$E24+ROUND(($G24-$E24)*$J24,0),2,1),"")</f>
        <v/>
      </c>
      <c r="BF24" s="14">
        <f>IF(AND(BF$7&gt;=$E24,BF$7&lt;=$G24),IF(BF$7&lt;=$E24+ROUND(($G24-$E24)*$J24,0),2,1),"")</f>
        <v/>
      </c>
      <c r="BG24" s="14">
        <f>IF(AND(BG$7&gt;=$E24,BG$7&lt;=$G24),IF(BG$7&lt;=$E24+ROUND(($G24-$E24)*$J24,0),2,1),"")</f>
        <v/>
      </c>
      <c r="BH24" s="14">
        <f>IF(AND(BH$7&gt;=$E24,BH$7&lt;=$G24),IF(BH$7&lt;=$E24+ROUND(($G24-$E24)*$J24,0),2,1),"")</f>
        <v/>
      </c>
      <c r="BI24" s="14">
        <f>IF(AND(BI$7&gt;=$E24,BI$7&lt;=$G24),IF(BI$7&lt;=$E24+ROUND(($G24-$E24)*$J24,0),2,1),"")</f>
        <v/>
      </c>
    </row>
    <row r="25" ht="27" customHeight="1">
      <c r="A25" s="16" t="inlineStr">
        <is>
          <t>3.4</t>
        </is>
      </c>
      <c r="B25" s="17" t="inlineStr">
        <is>
          <t>Build notification preferences UI</t>
        </is>
      </c>
      <c r="C25" s="16" t="inlineStr">
        <is>
          <t>Task</t>
        </is>
      </c>
      <c r="D25" s="16" t="inlineStr">
        <is>
          <t>Developer 1</t>
        </is>
      </c>
      <c r="E25" s="18" t="n">
        <v>46260</v>
      </c>
      <c r="F25" s="16" t="n">
        <v>4</v>
      </c>
      <c r="G25" s="18">
        <f>WORKDAY(E25,F25-1)</f>
        <v/>
      </c>
      <c r="H25" s="16" t="inlineStr">
        <is>
          <t>3.1</t>
        </is>
      </c>
      <c r="I25" s="16" t="inlineStr">
        <is>
          <t>High</t>
        </is>
      </c>
      <c r="J25" s="19" t="n">
        <v>0.1</v>
      </c>
      <c r="K25" s="16" t="inlineStr">
        <is>
          <t>In progress</t>
        </is>
      </c>
      <c r="L25" s="16" t="n">
        <v>28</v>
      </c>
      <c r="M25" s="16">
        <f>IF(K25="Done","Complete",IF(G25&lt;$H$5,"Late",IF(E25&lt;=$H$5,"Active","Planned")))</f>
        <v/>
      </c>
      <c r="N25" s="17" t="inlineStr">
        <is>
          <t>User preferences and validation.</t>
        </is>
      </c>
      <c r="O25" s="14">
        <f>IF(AND(O$7&gt;=$E25,O$7&lt;=$G25),IF(O$7&lt;=$E25+ROUND(($G25-$E25)*$J25,0),2,1),"")</f>
        <v/>
      </c>
      <c r="P25" s="14">
        <f>IF(AND(P$7&gt;=$E25,P$7&lt;=$G25),IF(P$7&lt;=$E25+ROUND(($G25-$E25)*$J25,0),2,1),"")</f>
        <v/>
      </c>
      <c r="Q25" s="14">
        <f>IF(AND(Q$7&gt;=$E25,Q$7&lt;=$G25),IF(Q$7&lt;=$E25+ROUND(($G25-$E25)*$J25,0),2,1),"")</f>
        <v/>
      </c>
      <c r="R25" s="14">
        <f>IF(AND(R$7&gt;=$E25,R$7&lt;=$G25),IF(R$7&lt;=$E25+ROUND(($G25-$E25)*$J25,0),2,1),"")</f>
        <v/>
      </c>
      <c r="S25" s="14">
        <f>IF(AND(S$7&gt;=$E25,S$7&lt;=$G25),IF(S$7&lt;=$E25+ROUND(($G25-$E25)*$J25,0),2,1),"")</f>
        <v/>
      </c>
      <c r="T25" s="15">
        <f>IF(AND(T$7&gt;=$E25,T$7&lt;=$G25),IF(T$7&lt;=$E25+ROUND(($G25-$E25)*$J25,0),2,1),"")</f>
        <v/>
      </c>
      <c r="U25" s="15">
        <f>IF(AND(U$7&gt;=$E25,U$7&lt;=$G25),IF(U$7&lt;=$E25+ROUND(($G25-$E25)*$J25,0),2,1),"")</f>
        <v/>
      </c>
      <c r="V25" s="14">
        <f>IF(AND(V$7&gt;=$E25,V$7&lt;=$G25),IF(V$7&lt;=$E25+ROUND(($G25-$E25)*$J25,0),2,1),"")</f>
        <v/>
      </c>
      <c r="W25" s="14">
        <f>IF(AND(W$7&gt;=$E25,W$7&lt;=$G25),IF(W$7&lt;=$E25+ROUND(($G25-$E25)*$J25,0),2,1),"")</f>
        <v/>
      </c>
      <c r="X25" s="14">
        <f>IF(AND(X$7&gt;=$E25,X$7&lt;=$G25),IF(X$7&lt;=$E25+ROUND(($G25-$E25)*$J25,0),2,1),"")</f>
        <v/>
      </c>
      <c r="Y25" s="14">
        <f>IF(AND(Y$7&gt;=$E25,Y$7&lt;=$G25),IF(Y$7&lt;=$E25+ROUND(($G25-$E25)*$J25,0),2,1),"")</f>
        <v/>
      </c>
      <c r="Z25" s="14">
        <f>IF(AND(Z$7&gt;=$E25,Z$7&lt;=$G25),IF(Z$7&lt;=$E25+ROUND(($G25-$E25)*$J25,0),2,1),"")</f>
        <v/>
      </c>
      <c r="AA25" s="15">
        <f>IF(AND(AA$7&gt;=$E25,AA$7&lt;=$G25),IF(AA$7&lt;=$E25+ROUND(($G25-$E25)*$J25,0),2,1),"")</f>
        <v/>
      </c>
      <c r="AB25" s="15">
        <f>IF(AND(AB$7&gt;=$E25,AB$7&lt;=$G25),IF(AB$7&lt;=$E25+ROUND(($G25-$E25)*$J25,0),2,1),"")</f>
        <v/>
      </c>
      <c r="AC25" s="14">
        <f>IF(AND(AC$7&gt;=$E25,AC$7&lt;=$G25),IF(AC$7&lt;=$E25+ROUND(($G25-$E25)*$J25,0),2,1),"")</f>
        <v/>
      </c>
      <c r="AD25" s="14">
        <f>IF(AND(AD$7&gt;=$E25,AD$7&lt;=$G25),IF(AD$7&lt;=$E25+ROUND(($G25-$E25)*$J25,0),2,1),"")</f>
        <v/>
      </c>
      <c r="AE25" s="14">
        <f>IF(AND(AE$7&gt;=$E25,AE$7&lt;=$G25),IF(AE$7&lt;=$E25+ROUND(($G25-$E25)*$J25,0),2,1),"")</f>
        <v/>
      </c>
      <c r="AF25" s="14">
        <f>IF(AND(AF$7&gt;=$E25,AF$7&lt;=$G25),IF(AF$7&lt;=$E25+ROUND(($G25-$E25)*$J25,0),2,1),"")</f>
        <v/>
      </c>
      <c r="AG25" s="14">
        <f>IF(AND(AG$7&gt;=$E25,AG$7&lt;=$G25),IF(AG$7&lt;=$E25+ROUND(($G25-$E25)*$J25,0),2,1),"")</f>
        <v/>
      </c>
      <c r="AH25" s="15">
        <f>IF(AND(AH$7&gt;=$E25,AH$7&lt;=$G25),IF(AH$7&lt;=$E25+ROUND(($G25-$E25)*$J25,0),2,1),"")</f>
        <v/>
      </c>
      <c r="AI25" s="15">
        <f>IF(AND(AI$7&gt;=$E25,AI$7&lt;=$G25),IF(AI$7&lt;=$E25+ROUND(($G25-$E25)*$J25,0),2,1),"")</f>
        <v/>
      </c>
      <c r="AJ25" s="14">
        <f>IF(AND(AJ$7&gt;=$E25,AJ$7&lt;=$G25),IF(AJ$7&lt;=$E25+ROUND(($G25-$E25)*$J25,0),2,1),"")</f>
        <v/>
      </c>
      <c r="AK25" s="14">
        <f>IF(AND(AK$7&gt;=$E25,AK$7&lt;=$G25),IF(AK$7&lt;=$E25+ROUND(($G25-$E25)*$J25,0),2,1),"")</f>
        <v/>
      </c>
      <c r="AL25" s="14">
        <f>IF(AND(AL$7&gt;=$E25,AL$7&lt;=$G25),IF(AL$7&lt;=$E25+ROUND(($G25-$E25)*$J25,0),2,1),"")</f>
        <v/>
      </c>
      <c r="AM25" s="14">
        <f>IF(AND(AM$7&gt;=$E25,AM$7&lt;=$G25),IF(AM$7&lt;=$E25+ROUND(($G25-$E25)*$J25,0),2,1),"")</f>
        <v/>
      </c>
      <c r="AN25" s="14">
        <f>IF(AND(AN$7&gt;=$E25,AN$7&lt;=$G25),IF(AN$7&lt;=$E25+ROUND(($G25-$E25)*$J25,0),2,1),"")</f>
        <v/>
      </c>
      <c r="AO25" s="15">
        <f>IF(AND(AO$7&gt;=$E25,AO$7&lt;=$G25),IF(AO$7&lt;=$E25+ROUND(($G25-$E25)*$J25,0),2,1),"")</f>
        <v/>
      </c>
      <c r="AP25" s="15">
        <f>IF(AND(AP$7&gt;=$E25,AP$7&lt;=$G25),IF(AP$7&lt;=$E25+ROUND(($G25-$E25)*$J25,0),2,1),"")</f>
        <v/>
      </c>
      <c r="AQ25" s="14">
        <f>IF(AND(AQ$7&gt;=$E25,AQ$7&lt;=$G25),IF(AQ$7&lt;=$E25+ROUND(($G25-$E25)*$J25,0),2,1),"")</f>
        <v/>
      </c>
      <c r="AR25" s="14">
        <f>IF(AND(AR$7&gt;=$E25,AR$7&lt;=$G25),IF(AR$7&lt;=$E25+ROUND(($G25-$E25)*$J25,0),2,1),"")</f>
        <v/>
      </c>
      <c r="AS25" s="14">
        <f>IF(AND(AS$7&gt;=$E25,AS$7&lt;=$G25),IF(AS$7&lt;=$E25+ROUND(($G25-$E25)*$J25,0),2,1),"")</f>
        <v/>
      </c>
      <c r="AT25" s="14">
        <f>IF(AND(AT$7&gt;=$E25,AT$7&lt;=$G25),IF(AT$7&lt;=$E25+ROUND(($G25-$E25)*$J25,0),2,1),"")</f>
        <v/>
      </c>
      <c r="AU25" s="14">
        <f>IF(AND(AU$7&gt;=$E25,AU$7&lt;=$G25),IF(AU$7&lt;=$E25+ROUND(($G25-$E25)*$J25,0),2,1),"")</f>
        <v/>
      </c>
      <c r="AV25" s="15">
        <f>IF(AND(AV$7&gt;=$E25,AV$7&lt;=$G25),IF(AV$7&lt;=$E25+ROUND(($G25-$E25)*$J25,0),2,1),"")</f>
        <v/>
      </c>
      <c r="AW25" s="15">
        <f>IF(AND(AW$7&gt;=$E25,AW$7&lt;=$G25),IF(AW$7&lt;=$E25+ROUND(($G25-$E25)*$J25,0),2,1),"")</f>
        <v/>
      </c>
      <c r="AX25" s="14">
        <f>IF(AND(AX$7&gt;=$E25,AX$7&lt;=$G25),IF(AX$7&lt;=$E25+ROUND(($G25-$E25)*$J25,0),2,1),"")</f>
        <v/>
      </c>
      <c r="AY25" s="14">
        <f>IF(AND(AY$7&gt;=$E25,AY$7&lt;=$G25),IF(AY$7&lt;=$E25+ROUND(($G25-$E25)*$J25,0),2,1),"")</f>
        <v/>
      </c>
      <c r="AZ25" s="14">
        <f>IF(AND(AZ$7&gt;=$E25,AZ$7&lt;=$G25),IF(AZ$7&lt;=$E25+ROUND(($G25-$E25)*$J25,0),2,1),"")</f>
        <v/>
      </c>
      <c r="BA25" s="14">
        <f>IF(AND(BA$7&gt;=$E25,BA$7&lt;=$G25),IF(BA$7&lt;=$E25+ROUND(($G25-$E25)*$J25,0),2,1),"")</f>
        <v/>
      </c>
      <c r="BB25" s="14">
        <f>IF(AND(BB$7&gt;=$E25,BB$7&lt;=$G25),IF(BB$7&lt;=$E25+ROUND(($G25-$E25)*$J25,0),2,1),"")</f>
        <v/>
      </c>
      <c r="BC25" s="15">
        <f>IF(AND(BC$7&gt;=$E25,BC$7&lt;=$G25),IF(BC$7&lt;=$E25+ROUND(($G25-$E25)*$J25,0),2,1),"")</f>
        <v/>
      </c>
      <c r="BD25" s="15">
        <f>IF(AND(BD$7&gt;=$E25,BD$7&lt;=$G25),IF(BD$7&lt;=$E25+ROUND(($G25-$E25)*$J25,0),2,1),"")</f>
        <v/>
      </c>
      <c r="BE25" s="14">
        <f>IF(AND(BE$7&gt;=$E25,BE$7&lt;=$G25),IF(BE$7&lt;=$E25+ROUND(($G25-$E25)*$J25,0),2,1),"")</f>
        <v/>
      </c>
      <c r="BF25" s="14">
        <f>IF(AND(BF$7&gt;=$E25,BF$7&lt;=$G25),IF(BF$7&lt;=$E25+ROUND(($G25-$E25)*$J25,0),2,1),"")</f>
        <v/>
      </c>
      <c r="BG25" s="14">
        <f>IF(AND(BG$7&gt;=$E25,BG$7&lt;=$G25),IF(BG$7&lt;=$E25+ROUND(($G25-$E25)*$J25,0),2,1),"")</f>
        <v/>
      </c>
      <c r="BH25" s="14">
        <f>IF(AND(BH$7&gt;=$E25,BH$7&lt;=$G25),IF(BH$7&lt;=$E25+ROUND(($G25-$E25)*$J25,0),2,1),"")</f>
        <v/>
      </c>
      <c r="BI25" s="14">
        <f>IF(AND(BI$7&gt;=$E25,BI$7&lt;=$G25),IF(BI$7&lt;=$E25+ROUND(($G25-$E25)*$J25,0),2,1),"")</f>
        <v/>
      </c>
    </row>
    <row r="26" ht="27" customHeight="1">
      <c r="A26" s="20" t="inlineStr">
        <is>
          <t>3.5</t>
        </is>
      </c>
      <c r="B26" s="21" t="inlineStr">
        <is>
          <t>Integration and code review</t>
        </is>
      </c>
      <c r="C26" s="20" t="inlineStr">
        <is>
          <t>Task</t>
        </is>
      </c>
      <c r="D26" s="20" t="inlineStr">
        <is>
          <t>Developer 2</t>
        </is>
      </c>
      <c r="E26" s="22" t="n">
        <v>46264</v>
      </c>
      <c r="F26" s="20" t="n">
        <v>2</v>
      </c>
      <c r="G26" s="22">
        <f>WORKDAY(E26,F26-1)</f>
        <v/>
      </c>
      <c r="H26" s="20" t="inlineStr">
        <is>
          <t>3.3, 3.4</t>
        </is>
      </c>
      <c r="I26" s="20" t="inlineStr">
        <is>
          <t>Critical</t>
        </is>
      </c>
      <c r="J26" s="23" t="n">
        <v>0</v>
      </c>
      <c r="K26" s="20" t="inlineStr">
        <is>
          <t>Not started</t>
        </is>
      </c>
      <c r="L26" s="20" t="n">
        <v>20</v>
      </c>
      <c r="M26" s="20">
        <f>IF(K26="Done","Complete",IF(G26&lt;$H$5,"Late",IF(E26&lt;=$H$5,"Active","Planned")))</f>
        <v/>
      </c>
      <c r="N26" s="21" t="inlineStr">
        <is>
          <t>Integrate and review.</t>
        </is>
      </c>
      <c r="O26" s="14">
        <f>IF(AND(O$7&gt;=$E26,O$7&lt;=$G26),IF(O$7&lt;=$E26+ROUND(($G26-$E26)*$J26,0),2,1),"")</f>
        <v/>
      </c>
      <c r="P26" s="14">
        <f>IF(AND(P$7&gt;=$E26,P$7&lt;=$G26),IF(P$7&lt;=$E26+ROUND(($G26-$E26)*$J26,0),2,1),"")</f>
        <v/>
      </c>
      <c r="Q26" s="14">
        <f>IF(AND(Q$7&gt;=$E26,Q$7&lt;=$G26),IF(Q$7&lt;=$E26+ROUND(($G26-$E26)*$J26,0),2,1),"")</f>
        <v/>
      </c>
      <c r="R26" s="14">
        <f>IF(AND(R$7&gt;=$E26,R$7&lt;=$G26),IF(R$7&lt;=$E26+ROUND(($G26-$E26)*$J26,0),2,1),"")</f>
        <v/>
      </c>
      <c r="S26" s="14">
        <f>IF(AND(S$7&gt;=$E26,S$7&lt;=$G26),IF(S$7&lt;=$E26+ROUND(($G26-$E26)*$J26,0),2,1),"")</f>
        <v/>
      </c>
      <c r="T26" s="15">
        <f>IF(AND(T$7&gt;=$E26,T$7&lt;=$G26),IF(T$7&lt;=$E26+ROUND(($G26-$E26)*$J26,0),2,1),"")</f>
        <v/>
      </c>
      <c r="U26" s="15">
        <f>IF(AND(U$7&gt;=$E26,U$7&lt;=$G26),IF(U$7&lt;=$E26+ROUND(($G26-$E26)*$J26,0),2,1),"")</f>
        <v/>
      </c>
      <c r="V26" s="14">
        <f>IF(AND(V$7&gt;=$E26,V$7&lt;=$G26),IF(V$7&lt;=$E26+ROUND(($G26-$E26)*$J26,0),2,1),"")</f>
        <v/>
      </c>
      <c r="W26" s="14">
        <f>IF(AND(W$7&gt;=$E26,W$7&lt;=$G26),IF(W$7&lt;=$E26+ROUND(($G26-$E26)*$J26,0),2,1),"")</f>
        <v/>
      </c>
      <c r="X26" s="14">
        <f>IF(AND(X$7&gt;=$E26,X$7&lt;=$G26),IF(X$7&lt;=$E26+ROUND(($G26-$E26)*$J26,0),2,1),"")</f>
        <v/>
      </c>
      <c r="Y26" s="14">
        <f>IF(AND(Y$7&gt;=$E26,Y$7&lt;=$G26),IF(Y$7&lt;=$E26+ROUND(($G26-$E26)*$J26,0),2,1),"")</f>
        <v/>
      </c>
      <c r="Z26" s="14">
        <f>IF(AND(Z$7&gt;=$E26,Z$7&lt;=$G26),IF(Z$7&lt;=$E26+ROUND(($G26-$E26)*$J26,0),2,1),"")</f>
        <v/>
      </c>
      <c r="AA26" s="15">
        <f>IF(AND(AA$7&gt;=$E26,AA$7&lt;=$G26),IF(AA$7&lt;=$E26+ROUND(($G26-$E26)*$J26,0),2,1),"")</f>
        <v/>
      </c>
      <c r="AB26" s="15">
        <f>IF(AND(AB$7&gt;=$E26,AB$7&lt;=$G26),IF(AB$7&lt;=$E26+ROUND(($G26-$E26)*$J26,0),2,1),"")</f>
        <v/>
      </c>
      <c r="AC26" s="14">
        <f>IF(AND(AC$7&gt;=$E26,AC$7&lt;=$G26),IF(AC$7&lt;=$E26+ROUND(($G26-$E26)*$J26,0),2,1),"")</f>
        <v/>
      </c>
      <c r="AD26" s="14">
        <f>IF(AND(AD$7&gt;=$E26,AD$7&lt;=$G26),IF(AD$7&lt;=$E26+ROUND(($G26-$E26)*$J26,0),2,1),"")</f>
        <v/>
      </c>
      <c r="AE26" s="14">
        <f>IF(AND(AE$7&gt;=$E26,AE$7&lt;=$G26),IF(AE$7&lt;=$E26+ROUND(($G26-$E26)*$J26,0),2,1),"")</f>
        <v/>
      </c>
      <c r="AF26" s="14">
        <f>IF(AND(AF$7&gt;=$E26,AF$7&lt;=$G26),IF(AF$7&lt;=$E26+ROUND(($G26-$E26)*$J26,0),2,1),"")</f>
        <v/>
      </c>
      <c r="AG26" s="14">
        <f>IF(AND(AG$7&gt;=$E26,AG$7&lt;=$G26),IF(AG$7&lt;=$E26+ROUND(($G26-$E26)*$J26,0),2,1),"")</f>
        <v/>
      </c>
      <c r="AH26" s="15">
        <f>IF(AND(AH$7&gt;=$E26,AH$7&lt;=$G26),IF(AH$7&lt;=$E26+ROUND(($G26-$E26)*$J26,0),2,1),"")</f>
        <v/>
      </c>
      <c r="AI26" s="15">
        <f>IF(AND(AI$7&gt;=$E26,AI$7&lt;=$G26),IF(AI$7&lt;=$E26+ROUND(($G26-$E26)*$J26,0),2,1),"")</f>
        <v/>
      </c>
      <c r="AJ26" s="14">
        <f>IF(AND(AJ$7&gt;=$E26,AJ$7&lt;=$G26),IF(AJ$7&lt;=$E26+ROUND(($G26-$E26)*$J26,0),2,1),"")</f>
        <v/>
      </c>
      <c r="AK26" s="14">
        <f>IF(AND(AK$7&gt;=$E26,AK$7&lt;=$G26),IF(AK$7&lt;=$E26+ROUND(($G26-$E26)*$J26,0),2,1),"")</f>
        <v/>
      </c>
      <c r="AL26" s="14">
        <f>IF(AND(AL$7&gt;=$E26,AL$7&lt;=$G26),IF(AL$7&lt;=$E26+ROUND(($G26-$E26)*$J26,0),2,1),"")</f>
        <v/>
      </c>
      <c r="AM26" s="14">
        <f>IF(AND(AM$7&gt;=$E26,AM$7&lt;=$G26),IF(AM$7&lt;=$E26+ROUND(($G26-$E26)*$J26,0),2,1),"")</f>
        <v/>
      </c>
      <c r="AN26" s="14">
        <f>IF(AND(AN$7&gt;=$E26,AN$7&lt;=$G26),IF(AN$7&lt;=$E26+ROUND(($G26-$E26)*$J26,0),2,1),"")</f>
        <v/>
      </c>
      <c r="AO26" s="15">
        <f>IF(AND(AO$7&gt;=$E26,AO$7&lt;=$G26),IF(AO$7&lt;=$E26+ROUND(($G26-$E26)*$J26,0),2,1),"")</f>
        <v/>
      </c>
      <c r="AP26" s="15">
        <f>IF(AND(AP$7&gt;=$E26,AP$7&lt;=$G26),IF(AP$7&lt;=$E26+ROUND(($G26-$E26)*$J26,0),2,1),"")</f>
        <v/>
      </c>
      <c r="AQ26" s="14">
        <f>IF(AND(AQ$7&gt;=$E26,AQ$7&lt;=$G26),IF(AQ$7&lt;=$E26+ROUND(($G26-$E26)*$J26,0),2,1),"")</f>
        <v/>
      </c>
      <c r="AR26" s="14">
        <f>IF(AND(AR$7&gt;=$E26,AR$7&lt;=$G26),IF(AR$7&lt;=$E26+ROUND(($G26-$E26)*$J26,0),2,1),"")</f>
        <v/>
      </c>
      <c r="AS26" s="14">
        <f>IF(AND(AS$7&gt;=$E26,AS$7&lt;=$G26),IF(AS$7&lt;=$E26+ROUND(($G26-$E26)*$J26,0),2,1),"")</f>
        <v/>
      </c>
      <c r="AT26" s="14">
        <f>IF(AND(AT$7&gt;=$E26,AT$7&lt;=$G26),IF(AT$7&lt;=$E26+ROUND(($G26-$E26)*$J26,0),2,1),"")</f>
        <v/>
      </c>
      <c r="AU26" s="14">
        <f>IF(AND(AU$7&gt;=$E26,AU$7&lt;=$G26),IF(AU$7&lt;=$E26+ROUND(($G26-$E26)*$J26,0),2,1),"")</f>
        <v/>
      </c>
      <c r="AV26" s="15">
        <f>IF(AND(AV$7&gt;=$E26,AV$7&lt;=$G26),IF(AV$7&lt;=$E26+ROUND(($G26-$E26)*$J26,0),2,1),"")</f>
        <v/>
      </c>
      <c r="AW26" s="15">
        <f>IF(AND(AW$7&gt;=$E26,AW$7&lt;=$G26),IF(AW$7&lt;=$E26+ROUND(($G26-$E26)*$J26,0),2,1),"")</f>
        <v/>
      </c>
      <c r="AX26" s="14">
        <f>IF(AND(AX$7&gt;=$E26,AX$7&lt;=$G26),IF(AX$7&lt;=$E26+ROUND(($G26-$E26)*$J26,0),2,1),"")</f>
        <v/>
      </c>
      <c r="AY26" s="14">
        <f>IF(AND(AY$7&gt;=$E26,AY$7&lt;=$G26),IF(AY$7&lt;=$E26+ROUND(($G26-$E26)*$J26,0),2,1),"")</f>
        <v/>
      </c>
      <c r="AZ26" s="14">
        <f>IF(AND(AZ$7&gt;=$E26,AZ$7&lt;=$G26),IF(AZ$7&lt;=$E26+ROUND(($G26-$E26)*$J26,0),2,1),"")</f>
        <v/>
      </c>
      <c r="BA26" s="14">
        <f>IF(AND(BA$7&gt;=$E26,BA$7&lt;=$G26),IF(BA$7&lt;=$E26+ROUND(($G26-$E26)*$J26,0),2,1),"")</f>
        <v/>
      </c>
      <c r="BB26" s="14">
        <f>IF(AND(BB$7&gt;=$E26,BB$7&lt;=$G26),IF(BB$7&lt;=$E26+ROUND(($G26-$E26)*$J26,0),2,1),"")</f>
        <v/>
      </c>
      <c r="BC26" s="15">
        <f>IF(AND(BC$7&gt;=$E26,BC$7&lt;=$G26),IF(BC$7&lt;=$E26+ROUND(($G26-$E26)*$J26,0),2,1),"")</f>
        <v/>
      </c>
      <c r="BD26" s="15">
        <f>IF(AND(BD$7&gt;=$E26,BD$7&lt;=$G26),IF(BD$7&lt;=$E26+ROUND(($G26-$E26)*$J26,0),2,1),"")</f>
        <v/>
      </c>
      <c r="BE26" s="14">
        <f>IF(AND(BE$7&gt;=$E26,BE$7&lt;=$G26),IF(BE$7&lt;=$E26+ROUND(($G26-$E26)*$J26,0),2,1),"")</f>
        <v/>
      </c>
      <c r="BF26" s="14">
        <f>IF(AND(BF$7&gt;=$E26,BF$7&lt;=$G26),IF(BF$7&lt;=$E26+ROUND(($G26-$E26)*$J26,0),2,1),"")</f>
        <v/>
      </c>
      <c r="BG26" s="14">
        <f>IF(AND(BG$7&gt;=$E26,BG$7&lt;=$G26),IF(BG$7&lt;=$E26+ROUND(($G26-$E26)*$J26,0),2,1),"")</f>
        <v/>
      </c>
      <c r="BH26" s="14">
        <f>IF(AND(BH$7&gt;=$E26,BH$7&lt;=$G26),IF(BH$7&lt;=$E26+ROUND(($G26-$E26)*$J26,0),2,1),"")</f>
        <v/>
      </c>
      <c r="BI26" s="14">
        <f>IF(AND(BI$7&gt;=$E26,BI$7&lt;=$G26),IF(BI$7&lt;=$E26+ROUND(($G26-$E26)*$J26,0),2,1),"")</f>
        <v/>
      </c>
    </row>
    <row r="27" ht="27" customHeight="1">
      <c r="A27" s="16" t="inlineStr">
        <is>
          <t>3.6</t>
        </is>
      </c>
      <c r="B27" s="17" t="inlineStr">
        <is>
          <t>QA test design — notifications</t>
        </is>
      </c>
      <c r="C27" s="16" t="inlineStr">
        <is>
          <t>Task</t>
        </is>
      </c>
      <c r="D27" s="16" t="inlineStr">
        <is>
          <t>QA</t>
        </is>
      </c>
      <c r="E27" s="18" t="n">
        <v>46260</v>
      </c>
      <c r="F27" s="16" t="n">
        <v>3</v>
      </c>
      <c r="G27" s="18">
        <f>WORKDAY(E27,F27-1)</f>
        <v/>
      </c>
      <c r="H27" s="16" t="inlineStr">
        <is>
          <t>3.1</t>
        </is>
      </c>
      <c r="I27" s="16" t="inlineStr">
        <is>
          <t>High</t>
        </is>
      </c>
      <c r="J27" s="19" t="n">
        <v>0.2</v>
      </c>
      <c r="K27" s="16" t="inlineStr">
        <is>
          <t>In progress</t>
        </is>
      </c>
      <c r="L27" s="16" t="n">
        <v>20</v>
      </c>
      <c r="M27" s="16">
        <f>IF(K27="Done","Complete",IF(G27&lt;$H$5,"Late",IF(E27&lt;=$H$5,"Active","Planned")))</f>
        <v/>
      </c>
      <c r="N27" s="17" t="inlineStr">
        <is>
          <t>Delivery, retry, preferences and regression.</t>
        </is>
      </c>
      <c r="O27" s="14">
        <f>IF(AND(O$7&gt;=$E27,O$7&lt;=$G27),IF(O$7&lt;=$E27+ROUND(($G27-$E27)*$J27,0),2,1),"")</f>
        <v/>
      </c>
      <c r="P27" s="14">
        <f>IF(AND(P$7&gt;=$E27,P$7&lt;=$G27),IF(P$7&lt;=$E27+ROUND(($G27-$E27)*$J27,0),2,1),"")</f>
        <v/>
      </c>
      <c r="Q27" s="14">
        <f>IF(AND(Q$7&gt;=$E27,Q$7&lt;=$G27),IF(Q$7&lt;=$E27+ROUND(($G27-$E27)*$J27,0),2,1),"")</f>
        <v/>
      </c>
      <c r="R27" s="14">
        <f>IF(AND(R$7&gt;=$E27,R$7&lt;=$G27),IF(R$7&lt;=$E27+ROUND(($G27-$E27)*$J27,0),2,1),"")</f>
        <v/>
      </c>
      <c r="S27" s="14">
        <f>IF(AND(S$7&gt;=$E27,S$7&lt;=$G27),IF(S$7&lt;=$E27+ROUND(($G27-$E27)*$J27,0),2,1),"")</f>
        <v/>
      </c>
      <c r="T27" s="15">
        <f>IF(AND(T$7&gt;=$E27,T$7&lt;=$G27),IF(T$7&lt;=$E27+ROUND(($G27-$E27)*$J27,0),2,1),"")</f>
        <v/>
      </c>
      <c r="U27" s="15">
        <f>IF(AND(U$7&gt;=$E27,U$7&lt;=$G27),IF(U$7&lt;=$E27+ROUND(($G27-$E27)*$J27,0),2,1),"")</f>
        <v/>
      </c>
      <c r="V27" s="14">
        <f>IF(AND(V$7&gt;=$E27,V$7&lt;=$G27),IF(V$7&lt;=$E27+ROUND(($G27-$E27)*$J27,0),2,1),"")</f>
        <v/>
      </c>
      <c r="W27" s="14">
        <f>IF(AND(W$7&gt;=$E27,W$7&lt;=$G27),IF(W$7&lt;=$E27+ROUND(($G27-$E27)*$J27,0),2,1),"")</f>
        <v/>
      </c>
      <c r="X27" s="14">
        <f>IF(AND(X$7&gt;=$E27,X$7&lt;=$G27),IF(X$7&lt;=$E27+ROUND(($G27-$E27)*$J27,0),2,1),"")</f>
        <v/>
      </c>
      <c r="Y27" s="14">
        <f>IF(AND(Y$7&gt;=$E27,Y$7&lt;=$G27),IF(Y$7&lt;=$E27+ROUND(($G27-$E27)*$J27,0),2,1),"")</f>
        <v/>
      </c>
      <c r="Z27" s="14">
        <f>IF(AND(Z$7&gt;=$E27,Z$7&lt;=$G27),IF(Z$7&lt;=$E27+ROUND(($G27-$E27)*$J27,0),2,1),"")</f>
        <v/>
      </c>
      <c r="AA27" s="15">
        <f>IF(AND(AA$7&gt;=$E27,AA$7&lt;=$G27),IF(AA$7&lt;=$E27+ROUND(($G27-$E27)*$J27,0),2,1),"")</f>
        <v/>
      </c>
      <c r="AB27" s="15">
        <f>IF(AND(AB$7&gt;=$E27,AB$7&lt;=$G27),IF(AB$7&lt;=$E27+ROUND(($G27-$E27)*$J27,0),2,1),"")</f>
        <v/>
      </c>
      <c r="AC27" s="14">
        <f>IF(AND(AC$7&gt;=$E27,AC$7&lt;=$G27),IF(AC$7&lt;=$E27+ROUND(($G27-$E27)*$J27,0),2,1),"")</f>
        <v/>
      </c>
      <c r="AD27" s="14">
        <f>IF(AND(AD$7&gt;=$E27,AD$7&lt;=$G27),IF(AD$7&lt;=$E27+ROUND(($G27-$E27)*$J27,0),2,1),"")</f>
        <v/>
      </c>
      <c r="AE27" s="14">
        <f>IF(AND(AE$7&gt;=$E27,AE$7&lt;=$G27),IF(AE$7&lt;=$E27+ROUND(($G27-$E27)*$J27,0),2,1),"")</f>
        <v/>
      </c>
      <c r="AF27" s="14">
        <f>IF(AND(AF$7&gt;=$E27,AF$7&lt;=$G27),IF(AF$7&lt;=$E27+ROUND(($G27-$E27)*$J27,0),2,1),"")</f>
        <v/>
      </c>
      <c r="AG27" s="14">
        <f>IF(AND(AG$7&gt;=$E27,AG$7&lt;=$G27),IF(AG$7&lt;=$E27+ROUND(($G27-$E27)*$J27,0),2,1),"")</f>
        <v/>
      </c>
      <c r="AH27" s="15">
        <f>IF(AND(AH$7&gt;=$E27,AH$7&lt;=$G27),IF(AH$7&lt;=$E27+ROUND(($G27-$E27)*$J27,0),2,1),"")</f>
        <v/>
      </c>
      <c r="AI27" s="15">
        <f>IF(AND(AI$7&gt;=$E27,AI$7&lt;=$G27),IF(AI$7&lt;=$E27+ROUND(($G27-$E27)*$J27,0),2,1),"")</f>
        <v/>
      </c>
      <c r="AJ27" s="14">
        <f>IF(AND(AJ$7&gt;=$E27,AJ$7&lt;=$G27),IF(AJ$7&lt;=$E27+ROUND(($G27-$E27)*$J27,0),2,1),"")</f>
        <v/>
      </c>
      <c r="AK27" s="14">
        <f>IF(AND(AK$7&gt;=$E27,AK$7&lt;=$G27),IF(AK$7&lt;=$E27+ROUND(($G27-$E27)*$J27,0),2,1),"")</f>
        <v/>
      </c>
      <c r="AL27" s="14">
        <f>IF(AND(AL$7&gt;=$E27,AL$7&lt;=$G27),IF(AL$7&lt;=$E27+ROUND(($G27-$E27)*$J27,0),2,1),"")</f>
        <v/>
      </c>
      <c r="AM27" s="14">
        <f>IF(AND(AM$7&gt;=$E27,AM$7&lt;=$G27),IF(AM$7&lt;=$E27+ROUND(($G27-$E27)*$J27,0),2,1),"")</f>
        <v/>
      </c>
      <c r="AN27" s="14">
        <f>IF(AND(AN$7&gt;=$E27,AN$7&lt;=$G27),IF(AN$7&lt;=$E27+ROUND(($G27-$E27)*$J27,0),2,1),"")</f>
        <v/>
      </c>
      <c r="AO27" s="15">
        <f>IF(AND(AO$7&gt;=$E27,AO$7&lt;=$G27),IF(AO$7&lt;=$E27+ROUND(($G27-$E27)*$J27,0),2,1),"")</f>
        <v/>
      </c>
      <c r="AP27" s="15">
        <f>IF(AND(AP$7&gt;=$E27,AP$7&lt;=$G27),IF(AP$7&lt;=$E27+ROUND(($G27-$E27)*$J27,0),2,1),"")</f>
        <v/>
      </c>
      <c r="AQ27" s="14">
        <f>IF(AND(AQ$7&gt;=$E27,AQ$7&lt;=$G27),IF(AQ$7&lt;=$E27+ROUND(($G27-$E27)*$J27,0),2,1),"")</f>
        <v/>
      </c>
      <c r="AR27" s="14">
        <f>IF(AND(AR$7&gt;=$E27,AR$7&lt;=$G27),IF(AR$7&lt;=$E27+ROUND(($G27-$E27)*$J27,0),2,1),"")</f>
        <v/>
      </c>
      <c r="AS27" s="14">
        <f>IF(AND(AS$7&gt;=$E27,AS$7&lt;=$G27),IF(AS$7&lt;=$E27+ROUND(($G27-$E27)*$J27,0),2,1),"")</f>
        <v/>
      </c>
      <c r="AT27" s="14">
        <f>IF(AND(AT$7&gt;=$E27,AT$7&lt;=$G27),IF(AT$7&lt;=$E27+ROUND(($G27-$E27)*$J27,0),2,1),"")</f>
        <v/>
      </c>
      <c r="AU27" s="14">
        <f>IF(AND(AU$7&gt;=$E27,AU$7&lt;=$G27),IF(AU$7&lt;=$E27+ROUND(($G27-$E27)*$J27,0),2,1),"")</f>
        <v/>
      </c>
      <c r="AV27" s="15">
        <f>IF(AND(AV$7&gt;=$E27,AV$7&lt;=$G27),IF(AV$7&lt;=$E27+ROUND(($G27-$E27)*$J27,0),2,1),"")</f>
        <v/>
      </c>
      <c r="AW27" s="15">
        <f>IF(AND(AW$7&gt;=$E27,AW$7&lt;=$G27),IF(AW$7&lt;=$E27+ROUND(($G27-$E27)*$J27,0),2,1),"")</f>
        <v/>
      </c>
      <c r="AX27" s="14">
        <f>IF(AND(AX$7&gt;=$E27,AX$7&lt;=$G27),IF(AX$7&lt;=$E27+ROUND(($G27-$E27)*$J27,0),2,1),"")</f>
        <v/>
      </c>
      <c r="AY27" s="14">
        <f>IF(AND(AY$7&gt;=$E27,AY$7&lt;=$G27),IF(AY$7&lt;=$E27+ROUND(($G27-$E27)*$J27,0),2,1),"")</f>
        <v/>
      </c>
      <c r="AZ27" s="14">
        <f>IF(AND(AZ$7&gt;=$E27,AZ$7&lt;=$G27),IF(AZ$7&lt;=$E27+ROUND(($G27-$E27)*$J27,0),2,1),"")</f>
        <v/>
      </c>
      <c r="BA27" s="14">
        <f>IF(AND(BA$7&gt;=$E27,BA$7&lt;=$G27),IF(BA$7&lt;=$E27+ROUND(($G27-$E27)*$J27,0),2,1),"")</f>
        <v/>
      </c>
      <c r="BB27" s="14">
        <f>IF(AND(BB$7&gt;=$E27,BB$7&lt;=$G27),IF(BB$7&lt;=$E27+ROUND(($G27-$E27)*$J27,0),2,1),"")</f>
        <v/>
      </c>
      <c r="BC27" s="15">
        <f>IF(AND(BC$7&gt;=$E27,BC$7&lt;=$G27),IF(BC$7&lt;=$E27+ROUND(($G27-$E27)*$J27,0),2,1),"")</f>
        <v/>
      </c>
      <c r="BD27" s="15">
        <f>IF(AND(BD$7&gt;=$E27,BD$7&lt;=$G27),IF(BD$7&lt;=$E27+ROUND(($G27-$E27)*$J27,0),2,1),"")</f>
        <v/>
      </c>
      <c r="BE27" s="14">
        <f>IF(AND(BE$7&gt;=$E27,BE$7&lt;=$G27),IF(BE$7&lt;=$E27+ROUND(($G27-$E27)*$J27,0),2,1),"")</f>
        <v/>
      </c>
      <c r="BF27" s="14">
        <f>IF(AND(BF$7&gt;=$E27,BF$7&lt;=$G27),IF(BF$7&lt;=$E27+ROUND(($G27-$E27)*$J27,0),2,1),"")</f>
        <v/>
      </c>
      <c r="BG27" s="14">
        <f>IF(AND(BG$7&gt;=$E27,BG$7&lt;=$G27),IF(BG$7&lt;=$E27+ROUND(($G27-$E27)*$J27,0),2,1),"")</f>
        <v/>
      </c>
      <c r="BH27" s="14">
        <f>IF(AND(BH$7&gt;=$E27,BH$7&lt;=$G27),IF(BH$7&lt;=$E27+ROUND(($G27-$E27)*$J27,0),2,1),"")</f>
        <v/>
      </c>
      <c r="BI27" s="14">
        <f>IF(AND(BI$7&gt;=$E27,BI$7&lt;=$G27),IF(BI$7&lt;=$E27+ROUND(($G27-$E27)*$J27,0),2,1),"")</f>
        <v/>
      </c>
    </row>
    <row r="28" ht="27" customHeight="1">
      <c r="A28" s="20" t="inlineStr">
        <is>
          <t>3.7</t>
        </is>
      </c>
      <c r="B28" s="21" t="inlineStr">
        <is>
          <t>QA execution — notifications</t>
        </is>
      </c>
      <c r="C28" s="20" t="inlineStr">
        <is>
          <t>Task</t>
        </is>
      </c>
      <c r="D28" s="20" t="inlineStr">
        <is>
          <t>QA</t>
        </is>
      </c>
      <c r="E28" s="22" t="n">
        <v>46266</v>
      </c>
      <c r="F28" s="20" t="n">
        <v>3</v>
      </c>
      <c r="G28" s="22">
        <f>WORKDAY(E28,F28-1)</f>
        <v/>
      </c>
      <c r="H28" s="20" t="inlineStr">
        <is>
          <t>3.5, 3.6</t>
        </is>
      </c>
      <c r="I28" s="20" t="inlineStr">
        <is>
          <t>Critical</t>
        </is>
      </c>
      <c r="J28" s="23" t="n">
        <v>0</v>
      </c>
      <c r="K28" s="20" t="inlineStr">
        <is>
          <t>Not started</t>
        </is>
      </c>
      <c r="L28" s="20" t="n">
        <v>24</v>
      </c>
      <c r="M28" s="20">
        <f>IF(K28="Done","Complete",IF(G28&lt;$H$5,"Late",IF(E28&lt;=$H$5,"Active","Planned")))</f>
        <v/>
      </c>
      <c r="N28" s="21" t="inlineStr">
        <is>
          <t>Functional and regression execution.</t>
        </is>
      </c>
      <c r="O28" s="14">
        <f>IF(AND(O$7&gt;=$E28,O$7&lt;=$G28),IF(O$7&lt;=$E28+ROUND(($G28-$E28)*$J28,0),2,1),"")</f>
        <v/>
      </c>
      <c r="P28" s="14">
        <f>IF(AND(P$7&gt;=$E28,P$7&lt;=$G28),IF(P$7&lt;=$E28+ROUND(($G28-$E28)*$J28,0),2,1),"")</f>
        <v/>
      </c>
      <c r="Q28" s="14">
        <f>IF(AND(Q$7&gt;=$E28,Q$7&lt;=$G28),IF(Q$7&lt;=$E28+ROUND(($G28-$E28)*$J28,0),2,1),"")</f>
        <v/>
      </c>
      <c r="R28" s="14">
        <f>IF(AND(R$7&gt;=$E28,R$7&lt;=$G28),IF(R$7&lt;=$E28+ROUND(($G28-$E28)*$J28,0),2,1),"")</f>
        <v/>
      </c>
      <c r="S28" s="14">
        <f>IF(AND(S$7&gt;=$E28,S$7&lt;=$G28),IF(S$7&lt;=$E28+ROUND(($G28-$E28)*$J28,0),2,1),"")</f>
        <v/>
      </c>
      <c r="T28" s="15">
        <f>IF(AND(T$7&gt;=$E28,T$7&lt;=$G28),IF(T$7&lt;=$E28+ROUND(($G28-$E28)*$J28,0),2,1),"")</f>
        <v/>
      </c>
      <c r="U28" s="15">
        <f>IF(AND(U$7&gt;=$E28,U$7&lt;=$G28),IF(U$7&lt;=$E28+ROUND(($G28-$E28)*$J28,0),2,1),"")</f>
        <v/>
      </c>
      <c r="V28" s="14">
        <f>IF(AND(V$7&gt;=$E28,V$7&lt;=$G28),IF(V$7&lt;=$E28+ROUND(($G28-$E28)*$J28,0),2,1),"")</f>
        <v/>
      </c>
      <c r="W28" s="14">
        <f>IF(AND(W$7&gt;=$E28,W$7&lt;=$G28),IF(W$7&lt;=$E28+ROUND(($G28-$E28)*$J28,0),2,1),"")</f>
        <v/>
      </c>
      <c r="X28" s="14">
        <f>IF(AND(X$7&gt;=$E28,X$7&lt;=$G28),IF(X$7&lt;=$E28+ROUND(($G28-$E28)*$J28,0),2,1),"")</f>
        <v/>
      </c>
      <c r="Y28" s="14">
        <f>IF(AND(Y$7&gt;=$E28,Y$7&lt;=$G28),IF(Y$7&lt;=$E28+ROUND(($G28-$E28)*$J28,0),2,1),"")</f>
        <v/>
      </c>
      <c r="Z28" s="14">
        <f>IF(AND(Z$7&gt;=$E28,Z$7&lt;=$G28),IF(Z$7&lt;=$E28+ROUND(($G28-$E28)*$J28,0),2,1),"")</f>
        <v/>
      </c>
      <c r="AA28" s="15">
        <f>IF(AND(AA$7&gt;=$E28,AA$7&lt;=$G28),IF(AA$7&lt;=$E28+ROUND(($G28-$E28)*$J28,0),2,1),"")</f>
        <v/>
      </c>
      <c r="AB28" s="15">
        <f>IF(AND(AB$7&gt;=$E28,AB$7&lt;=$G28),IF(AB$7&lt;=$E28+ROUND(($G28-$E28)*$J28,0),2,1),"")</f>
        <v/>
      </c>
      <c r="AC28" s="14">
        <f>IF(AND(AC$7&gt;=$E28,AC$7&lt;=$G28),IF(AC$7&lt;=$E28+ROUND(($G28-$E28)*$J28,0),2,1),"")</f>
        <v/>
      </c>
      <c r="AD28" s="14">
        <f>IF(AND(AD$7&gt;=$E28,AD$7&lt;=$G28),IF(AD$7&lt;=$E28+ROUND(($G28-$E28)*$J28,0),2,1),"")</f>
        <v/>
      </c>
      <c r="AE28" s="14">
        <f>IF(AND(AE$7&gt;=$E28,AE$7&lt;=$G28),IF(AE$7&lt;=$E28+ROUND(($G28-$E28)*$J28,0),2,1),"")</f>
        <v/>
      </c>
      <c r="AF28" s="14">
        <f>IF(AND(AF$7&gt;=$E28,AF$7&lt;=$G28),IF(AF$7&lt;=$E28+ROUND(($G28-$E28)*$J28,0),2,1),"")</f>
        <v/>
      </c>
      <c r="AG28" s="14">
        <f>IF(AND(AG$7&gt;=$E28,AG$7&lt;=$G28),IF(AG$7&lt;=$E28+ROUND(($G28-$E28)*$J28,0),2,1),"")</f>
        <v/>
      </c>
      <c r="AH28" s="15">
        <f>IF(AND(AH$7&gt;=$E28,AH$7&lt;=$G28),IF(AH$7&lt;=$E28+ROUND(($G28-$E28)*$J28,0),2,1),"")</f>
        <v/>
      </c>
      <c r="AI28" s="15">
        <f>IF(AND(AI$7&gt;=$E28,AI$7&lt;=$G28),IF(AI$7&lt;=$E28+ROUND(($G28-$E28)*$J28,0),2,1),"")</f>
        <v/>
      </c>
      <c r="AJ28" s="14">
        <f>IF(AND(AJ$7&gt;=$E28,AJ$7&lt;=$G28),IF(AJ$7&lt;=$E28+ROUND(($G28-$E28)*$J28,0),2,1),"")</f>
        <v/>
      </c>
      <c r="AK28" s="14">
        <f>IF(AND(AK$7&gt;=$E28,AK$7&lt;=$G28),IF(AK$7&lt;=$E28+ROUND(($G28-$E28)*$J28,0),2,1),"")</f>
        <v/>
      </c>
      <c r="AL28" s="14">
        <f>IF(AND(AL$7&gt;=$E28,AL$7&lt;=$G28),IF(AL$7&lt;=$E28+ROUND(($G28-$E28)*$J28,0),2,1),"")</f>
        <v/>
      </c>
      <c r="AM28" s="14">
        <f>IF(AND(AM$7&gt;=$E28,AM$7&lt;=$G28),IF(AM$7&lt;=$E28+ROUND(($G28-$E28)*$J28,0),2,1),"")</f>
        <v/>
      </c>
      <c r="AN28" s="14">
        <f>IF(AND(AN$7&gt;=$E28,AN$7&lt;=$G28),IF(AN$7&lt;=$E28+ROUND(($G28-$E28)*$J28,0),2,1),"")</f>
        <v/>
      </c>
      <c r="AO28" s="15">
        <f>IF(AND(AO$7&gt;=$E28,AO$7&lt;=$G28),IF(AO$7&lt;=$E28+ROUND(($G28-$E28)*$J28,0),2,1),"")</f>
        <v/>
      </c>
      <c r="AP28" s="15">
        <f>IF(AND(AP$7&gt;=$E28,AP$7&lt;=$G28),IF(AP$7&lt;=$E28+ROUND(($G28-$E28)*$J28,0),2,1),"")</f>
        <v/>
      </c>
      <c r="AQ28" s="14">
        <f>IF(AND(AQ$7&gt;=$E28,AQ$7&lt;=$G28),IF(AQ$7&lt;=$E28+ROUND(($G28-$E28)*$J28,0),2,1),"")</f>
        <v/>
      </c>
      <c r="AR28" s="14">
        <f>IF(AND(AR$7&gt;=$E28,AR$7&lt;=$G28),IF(AR$7&lt;=$E28+ROUND(($G28-$E28)*$J28,0),2,1),"")</f>
        <v/>
      </c>
      <c r="AS28" s="14">
        <f>IF(AND(AS$7&gt;=$E28,AS$7&lt;=$G28),IF(AS$7&lt;=$E28+ROUND(($G28-$E28)*$J28,0),2,1),"")</f>
        <v/>
      </c>
      <c r="AT28" s="14">
        <f>IF(AND(AT$7&gt;=$E28,AT$7&lt;=$G28),IF(AT$7&lt;=$E28+ROUND(($G28-$E28)*$J28,0),2,1),"")</f>
        <v/>
      </c>
      <c r="AU28" s="14">
        <f>IF(AND(AU$7&gt;=$E28,AU$7&lt;=$G28),IF(AU$7&lt;=$E28+ROUND(($G28-$E28)*$J28,0),2,1),"")</f>
        <v/>
      </c>
      <c r="AV28" s="15">
        <f>IF(AND(AV$7&gt;=$E28,AV$7&lt;=$G28),IF(AV$7&lt;=$E28+ROUND(($G28-$E28)*$J28,0),2,1),"")</f>
        <v/>
      </c>
      <c r="AW28" s="15">
        <f>IF(AND(AW$7&gt;=$E28,AW$7&lt;=$G28),IF(AW$7&lt;=$E28+ROUND(($G28-$E28)*$J28,0),2,1),"")</f>
        <v/>
      </c>
      <c r="AX28" s="14">
        <f>IF(AND(AX$7&gt;=$E28,AX$7&lt;=$G28),IF(AX$7&lt;=$E28+ROUND(($G28-$E28)*$J28,0),2,1),"")</f>
        <v/>
      </c>
      <c r="AY28" s="14">
        <f>IF(AND(AY$7&gt;=$E28,AY$7&lt;=$G28),IF(AY$7&lt;=$E28+ROUND(($G28-$E28)*$J28,0),2,1),"")</f>
        <v/>
      </c>
      <c r="AZ28" s="14">
        <f>IF(AND(AZ$7&gt;=$E28,AZ$7&lt;=$G28),IF(AZ$7&lt;=$E28+ROUND(($G28-$E28)*$J28,0),2,1),"")</f>
        <v/>
      </c>
      <c r="BA28" s="14">
        <f>IF(AND(BA$7&gt;=$E28,BA$7&lt;=$G28),IF(BA$7&lt;=$E28+ROUND(($G28-$E28)*$J28,0),2,1),"")</f>
        <v/>
      </c>
      <c r="BB28" s="14">
        <f>IF(AND(BB$7&gt;=$E28,BB$7&lt;=$G28),IF(BB$7&lt;=$E28+ROUND(($G28-$E28)*$J28,0),2,1),"")</f>
        <v/>
      </c>
      <c r="BC28" s="15">
        <f>IF(AND(BC$7&gt;=$E28,BC$7&lt;=$G28),IF(BC$7&lt;=$E28+ROUND(($G28-$E28)*$J28,0),2,1),"")</f>
        <v/>
      </c>
      <c r="BD28" s="15">
        <f>IF(AND(BD$7&gt;=$E28,BD$7&lt;=$G28),IF(BD$7&lt;=$E28+ROUND(($G28-$E28)*$J28,0),2,1),"")</f>
        <v/>
      </c>
      <c r="BE28" s="14">
        <f>IF(AND(BE$7&gt;=$E28,BE$7&lt;=$G28),IF(BE$7&lt;=$E28+ROUND(($G28-$E28)*$J28,0),2,1),"")</f>
        <v/>
      </c>
      <c r="BF28" s="14">
        <f>IF(AND(BF$7&gt;=$E28,BF$7&lt;=$G28),IF(BF$7&lt;=$E28+ROUND(($G28-$E28)*$J28,0),2,1),"")</f>
        <v/>
      </c>
      <c r="BG28" s="14">
        <f>IF(AND(BG$7&gt;=$E28,BG$7&lt;=$G28),IF(BG$7&lt;=$E28+ROUND(($G28-$E28)*$J28,0),2,1),"")</f>
        <v/>
      </c>
      <c r="BH28" s="14">
        <f>IF(AND(BH$7&gt;=$E28,BH$7&lt;=$G28),IF(BH$7&lt;=$E28+ROUND(($G28-$E28)*$J28,0),2,1),"")</f>
        <v/>
      </c>
      <c r="BI28" s="14">
        <f>IF(AND(BI$7&gt;=$E28,BI$7&lt;=$G28),IF(BI$7&lt;=$E28+ROUND(($G28-$E28)*$J28,0),2,1),"")</f>
        <v/>
      </c>
    </row>
    <row r="29" ht="27" customHeight="1">
      <c r="A29" s="16" t="inlineStr">
        <is>
          <t>3.8</t>
        </is>
      </c>
      <c r="B29" s="17" t="inlineStr">
        <is>
          <t>Feature B accepted</t>
        </is>
      </c>
      <c r="C29" s="16" t="inlineStr">
        <is>
          <t>Milestone</t>
        </is>
      </c>
      <c r="D29" s="16" t="inlineStr">
        <is>
          <t>Product Owner</t>
        </is>
      </c>
      <c r="E29" s="18" t="n">
        <v>46269</v>
      </c>
      <c r="F29" s="16" t="n">
        <v>1</v>
      </c>
      <c r="G29" s="18">
        <f>WORKDAY(E29,F29-1)</f>
        <v/>
      </c>
      <c r="H29" s="16" t="inlineStr">
        <is>
          <t>3.7</t>
        </is>
      </c>
      <c r="I29" s="16" t="inlineStr">
        <is>
          <t>Critical</t>
        </is>
      </c>
      <c r="J29" s="19" t="n">
        <v>0</v>
      </c>
      <c r="K29" s="16" t="inlineStr">
        <is>
          <t>Not started</t>
        </is>
      </c>
      <c r="L29" s="16" t="n">
        <v>4</v>
      </c>
      <c r="M29" s="16">
        <f>IF(K29="Done","Complete",IF(G29&lt;$H$5,"Late",IF(E29&lt;=$H$5,"Active","Planned")))</f>
        <v/>
      </c>
      <c r="N29" s="17" t="inlineStr">
        <is>
          <t>PO validates acceptance criteria.</t>
        </is>
      </c>
      <c r="O29" s="14">
        <f>IF(O$7=$E29,3,"")</f>
        <v/>
      </c>
      <c r="P29" s="14">
        <f>IF(P$7=$E29,3,"")</f>
        <v/>
      </c>
      <c r="Q29" s="14">
        <f>IF(Q$7=$E29,3,"")</f>
        <v/>
      </c>
      <c r="R29" s="14">
        <f>IF(R$7=$E29,3,"")</f>
        <v/>
      </c>
      <c r="S29" s="14">
        <f>IF(S$7=$E29,3,"")</f>
        <v/>
      </c>
      <c r="T29" s="15">
        <f>IF(T$7=$E29,3,"")</f>
        <v/>
      </c>
      <c r="U29" s="15">
        <f>IF(U$7=$E29,3,"")</f>
        <v/>
      </c>
      <c r="V29" s="14">
        <f>IF(V$7=$E29,3,"")</f>
        <v/>
      </c>
      <c r="W29" s="14">
        <f>IF(W$7=$E29,3,"")</f>
        <v/>
      </c>
      <c r="X29" s="14">
        <f>IF(X$7=$E29,3,"")</f>
        <v/>
      </c>
      <c r="Y29" s="14">
        <f>IF(Y$7=$E29,3,"")</f>
        <v/>
      </c>
      <c r="Z29" s="14">
        <f>IF(Z$7=$E29,3,"")</f>
        <v/>
      </c>
      <c r="AA29" s="15">
        <f>IF(AA$7=$E29,3,"")</f>
        <v/>
      </c>
      <c r="AB29" s="15">
        <f>IF(AB$7=$E29,3,"")</f>
        <v/>
      </c>
      <c r="AC29" s="14">
        <f>IF(AC$7=$E29,3,"")</f>
        <v/>
      </c>
      <c r="AD29" s="14">
        <f>IF(AD$7=$E29,3,"")</f>
        <v/>
      </c>
      <c r="AE29" s="14">
        <f>IF(AE$7=$E29,3,"")</f>
        <v/>
      </c>
      <c r="AF29" s="14">
        <f>IF(AF$7=$E29,3,"")</f>
        <v/>
      </c>
      <c r="AG29" s="14">
        <f>IF(AG$7=$E29,3,"")</f>
        <v/>
      </c>
      <c r="AH29" s="15">
        <f>IF(AH$7=$E29,3,"")</f>
        <v/>
      </c>
      <c r="AI29" s="15">
        <f>IF(AI$7=$E29,3,"")</f>
        <v/>
      </c>
      <c r="AJ29" s="14">
        <f>IF(AJ$7=$E29,3,"")</f>
        <v/>
      </c>
      <c r="AK29" s="14">
        <f>IF(AK$7=$E29,3,"")</f>
        <v/>
      </c>
      <c r="AL29" s="14">
        <f>IF(AL$7=$E29,3,"")</f>
        <v/>
      </c>
      <c r="AM29" s="14">
        <f>IF(AM$7=$E29,3,"")</f>
        <v/>
      </c>
      <c r="AN29" s="14">
        <f>IF(AN$7=$E29,3,"")</f>
        <v/>
      </c>
      <c r="AO29" s="15">
        <f>IF(AO$7=$E29,3,"")</f>
        <v/>
      </c>
      <c r="AP29" s="15">
        <f>IF(AP$7=$E29,3,"")</f>
        <v/>
      </c>
      <c r="AQ29" s="14">
        <f>IF(AQ$7=$E29,3,"")</f>
        <v/>
      </c>
      <c r="AR29" s="14">
        <f>IF(AR$7=$E29,3,"")</f>
        <v/>
      </c>
      <c r="AS29" s="14">
        <f>IF(AS$7=$E29,3,"")</f>
        <v/>
      </c>
      <c r="AT29" s="14">
        <f>IF(AT$7=$E29,3,"")</f>
        <v/>
      </c>
      <c r="AU29" s="14">
        <f>IF(AU$7=$E29,3,"")</f>
        <v/>
      </c>
      <c r="AV29" s="15">
        <f>IF(AV$7=$E29,3,"")</f>
        <v/>
      </c>
      <c r="AW29" s="15">
        <f>IF(AW$7=$E29,3,"")</f>
        <v/>
      </c>
      <c r="AX29" s="14">
        <f>IF(AX$7=$E29,3,"")</f>
        <v/>
      </c>
      <c r="AY29" s="14">
        <f>IF(AY$7=$E29,3,"")</f>
        <v/>
      </c>
      <c r="AZ29" s="14">
        <f>IF(AZ$7=$E29,3,"")</f>
        <v/>
      </c>
      <c r="BA29" s="14">
        <f>IF(BA$7=$E29,3,"")</f>
        <v/>
      </c>
      <c r="BB29" s="14">
        <f>IF(BB$7=$E29,3,"")</f>
        <v/>
      </c>
      <c r="BC29" s="15">
        <f>IF(BC$7=$E29,3,"")</f>
        <v/>
      </c>
      <c r="BD29" s="15">
        <f>IF(BD$7=$E29,3,"")</f>
        <v/>
      </c>
      <c r="BE29" s="14">
        <f>IF(BE$7=$E29,3,"")</f>
        <v/>
      </c>
      <c r="BF29" s="14">
        <f>IF(BF$7=$E29,3,"")</f>
        <v/>
      </c>
      <c r="BG29" s="14">
        <f>IF(BG$7=$E29,3,"")</f>
        <v/>
      </c>
      <c r="BH29" s="14">
        <f>IF(BH$7=$E29,3,"")</f>
        <v/>
      </c>
      <c r="BI29" s="14">
        <f>IF(BI$7=$E29,3,"")</f>
        <v/>
      </c>
    </row>
    <row r="30" ht="29" customHeight="1">
      <c r="A30" s="10" t="inlineStr">
        <is>
          <t>4.0</t>
        </is>
      </c>
      <c r="B30" s="11" t="inlineStr">
        <is>
          <t>Release hardening and launch</t>
        </is>
      </c>
      <c r="C30" s="10" t="inlineStr">
        <is>
          <t>Phase</t>
        </is>
      </c>
      <c r="D30" s="10" t="inlineStr">
        <is>
          <t>QA</t>
        </is>
      </c>
      <c r="E30" s="12" t="n">
        <v>46270</v>
      </c>
      <c r="F30" s="10" t="n">
        <v>10</v>
      </c>
      <c r="G30" s="12">
        <f>WORKDAY(E30,F30-1)</f>
        <v/>
      </c>
      <c r="H30" s="10" t="inlineStr">
        <is>
          <t>2.8, 3.8</t>
        </is>
      </c>
      <c r="I30" s="10" t="inlineStr">
        <is>
          <t>Critical</t>
        </is>
      </c>
      <c r="J30" s="13" t="n">
        <v>0</v>
      </c>
      <c r="K30" s="10" t="inlineStr">
        <is>
          <t>Not started</t>
        </is>
      </c>
      <c r="L30" s="10" t="n">
        <v>0</v>
      </c>
      <c r="M30" s="10">
        <f>IF(K30="Done","Complete",IF(G30&lt;$H$5,"Late",IF(E30&lt;=$H$5,"Active","Planned")))</f>
        <v/>
      </c>
      <c r="N30" s="11" t="inlineStr">
        <is>
          <t>Cross-feature release readiness.</t>
        </is>
      </c>
      <c r="O30" s="14">
        <f>IF(AND(O$7&gt;=$E30,O$7&lt;=$G30),IF(O$7&lt;=$E30+ROUND(($G30-$E30)*$J30,0),2,1),"")</f>
        <v/>
      </c>
      <c r="P30" s="14">
        <f>IF(AND(P$7&gt;=$E30,P$7&lt;=$G30),IF(P$7&lt;=$E30+ROUND(($G30-$E30)*$J30,0),2,1),"")</f>
        <v/>
      </c>
      <c r="Q30" s="14">
        <f>IF(AND(Q$7&gt;=$E30,Q$7&lt;=$G30),IF(Q$7&lt;=$E30+ROUND(($G30-$E30)*$J30,0),2,1),"")</f>
        <v/>
      </c>
      <c r="R30" s="14">
        <f>IF(AND(R$7&gt;=$E30,R$7&lt;=$G30),IF(R$7&lt;=$E30+ROUND(($G30-$E30)*$J30,0),2,1),"")</f>
        <v/>
      </c>
      <c r="S30" s="14">
        <f>IF(AND(S$7&gt;=$E30,S$7&lt;=$G30),IF(S$7&lt;=$E30+ROUND(($G30-$E30)*$J30,0),2,1),"")</f>
        <v/>
      </c>
      <c r="T30" s="15">
        <f>IF(AND(T$7&gt;=$E30,T$7&lt;=$G30),IF(T$7&lt;=$E30+ROUND(($G30-$E30)*$J30,0),2,1),"")</f>
        <v/>
      </c>
      <c r="U30" s="15">
        <f>IF(AND(U$7&gt;=$E30,U$7&lt;=$G30),IF(U$7&lt;=$E30+ROUND(($G30-$E30)*$J30,0),2,1),"")</f>
        <v/>
      </c>
      <c r="V30" s="14">
        <f>IF(AND(V$7&gt;=$E30,V$7&lt;=$G30),IF(V$7&lt;=$E30+ROUND(($G30-$E30)*$J30,0),2,1),"")</f>
        <v/>
      </c>
      <c r="W30" s="14">
        <f>IF(AND(W$7&gt;=$E30,W$7&lt;=$G30),IF(W$7&lt;=$E30+ROUND(($G30-$E30)*$J30,0),2,1),"")</f>
        <v/>
      </c>
      <c r="X30" s="14">
        <f>IF(AND(X$7&gt;=$E30,X$7&lt;=$G30),IF(X$7&lt;=$E30+ROUND(($G30-$E30)*$J30,0),2,1),"")</f>
        <v/>
      </c>
      <c r="Y30" s="14">
        <f>IF(AND(Y$7&gt;=$E30,Y$7&lt;=$G30),IF(Y$7&lt;=$E30+ROUND(($G30-$E30)*$J30,0),2,1),"")</f>
        <v/>
      </c>
      <c r="Z30" s="14">
        <f>IF(AND(Z$7&gt;=$E30,Z$7&lt;=$G30),IF(Z$7&lt;=$E30+ROUND(($G30-$E30)*$J30,0),2,1),"")</f>
        <v/>
      </c>
      <c r="AA30" s="15">
        <f>IF(AND(AA$7&gt;=$E30,AA$7&lt;=$G30),IF(AA$7&lt;=$E30+ROUND(($G30-$E30)*$J30,0),2,1),"")</f>
        <v/>
      </c>
      <c r="AB30" s="15">
        <f>IF(AND(AB$7&gt;=$E30,AB$7&lt;=$G30),IF(AB$7&lt;=$E30+ROUND(($G30-$E30)*$J30,0),2,1),"")</f>
        <v/>
      </c>
      <c r="AC30" s="14">
        <f>IF(AND(AC$7&gt;=$E30,AC$7&lt;=$G30),IF(AC$7&lt;=$E30+ROUND(($G30-$E30)*$J30,0),2,1),"")</f>
        <v/>
      </c>
      <c r="AD30" s="14">
        <f>IF(AND(AD$7&gt;=$E30,AD$7&lt;=$G30),IF(AD$7&lt;=$E30+ROUND(($G30-$E30)*$J30,0),2,1),"")</f>
        <v/>
      </c>
      <c r="AE30" s="14">
        <f>IF(AND(AE$7&gt;=$E30,AE$7&lt;=$G30),IF(AE$7&lt;=$E30+ROUND(($G30-$E30)*$J30,0),2,1),"")</f>
        <v/>
      </c>
      <c r="AF30" s="14">
        <f>IF(AND(AF$7&gt;=$E30,AF$7&lt;=$G30),IF(AF$7&lt;=$E30+ROUND(($G30-$E30)*$J30,0),2,1),"")</f>
        <v/>
      </c>
      <c r="AG30" s="14">
        <f>IF(AND(AG$7&gt;=$E30,AG$7&lt;=$G30),IF(AG$7&lt;=$E30+ROUND(($G30-$E30)*$J30,0),2,1),"")</f>
        <v/>
      </c>
      <c r="AH30" s="15">
        <f>IF(AND(AH$7&gt;=$E30,AH$7&lt;=$G30),IF(AH$7&lt;=$E30+ROUND(($G30-$E30)*$J30,0),2,1),"")</f>
        <v/>
      </c>
      <c r="AI30" s="15">
        <f>IF(AND(AI$7&gt;=$E30,AI$7&lt;=$G30),IF(AI$7&lt;=$E30+ROUND(($G30-$E30)*$J30,0),2,1),"")</f>
        <v/>
      </c>
      <c r="AJ30" s="14">
        <f>IF(AND(AJ$7&gt;=$E30,AJ$7&lt;=$G30),IF(AJ$7&lt;=$E30+ROUND(($G30-$E30)*$J30,0),2,1),"")</f>
        <v/>
      </c>
      <c r="AK30" s="14">
        <f>IF(AND(AK$7&gt;=$E30,AK$7&lt;=$G30),IF(AK$7&lt;=$E30+ROUND(($G30-$E30)*$J30,0),2,1),"")</f>
        <v/>
      </c>
      <c r="AL30" s="14">
        <f>IF(AND(AL$7&gt;=$E30,AL$7&lt;=$G30),IF(AL$7&lt;=$E30+ROUND(($G30-$E30)*$J30,0),2,1),"")</f>
        <v/>
      </c>
      <c r="AM30" s="14">
        <f>IF(AND(AM$7&gt;=$E30,AM$7&lt;=$G30),IF(AM$7&lt;=$E30+ROUND(($G30-$E30)*$J30,0),2,1),"")</f>
        <v/>
      </c>
      <c r="AN30" s="14">
        <f>IF(AND(AN$7&gt;=$E30,AN$7&lt;=$G30),IF(AN$7&lt;=$E30+ROUND(($G30-$E30)*$J30,0),2,1),"")</f>
        <v/>
      </c>
      <c r="AO30" s="15">
        <f>IF(AND(AO$7&gt;=$E30,AO$7&lt;=$G30),IF(AO$7&lt;=$E30+ROUND(($G30-$E30)*$J30,0),2,1),"")</f>
        <v/>
      </c>
      <c r="AP30" s="15">
        <f>IF(AND(AP$7&gt;=$E30,AP$7&lt;=$G30),IF(AP$7&lt;=$E30+ROUND(($G30-$E30)*$J30,0),2,1),"")</f>
        <v/>
      </c>
      <c r="AQ30" s="14">
        <f>IF(AND(AQ$7&gt;=$E30,AQ$7&lt;=$G30),IF(AQ$7&lt;=$E30+ROUND(($G30-$E30)*$J30,0),2,1),"")</f>
        <v/>
      </c>
      <c r="AR30" s="14">
        <f>IF(AND(AR$7&gt;=$E30,AR$7&lt;=$G30),IF(AR$7&lt;=$E30+ROUND(($G30-$E30)*$J30,0),2,1),"")</f>
        <v/>
      </c>
      <c r="AS30" s="14">
        <f>IF(AND(AS$7&gt;=$E30,AS$7&lt;=$G30),IF(AS$7&lt;=$E30+ROUND(($G30-$E30)*$J30,0),2,1),"")</f>
        <v/>
      </c>
      <c r="AT30" s="14">
        <f>IF(AND(AT$7&gt;=$E30,AT$7&lt;=$G30),IF(AT$7&lt;=$E30+ROUND(($G30-$E30)*$J30,0),2,1),"")</f>
        <v/>
      </c>
      <c r="AU30" s="14">
        <f>IF(AND(AU$7&gt;=$E30,AU$7&lt;=$G30),IF(AU$7&lt;=$E30+ROUND(($G30-$E30)*$J30,0),2,1),"")</f>
        <v/>
      </c>
      <c r="AV30" s="15">
        <f>IF(AND(AV$7&gt;=$E30,AV$7&lt;=$G30),IF(AV$7&lt;=$E30+ROUND(($G30-$E30)*$J30,0),2,1),"")</f>
        <v/>
      </c>
      <c r="AW30" s="15">
        <f>IF(AND(AW$7&gt;=$E30,AW$7&lt;=$G30),IF(AW$7&lt;=$E30+ROUND(($G30-$E30)*$J30,0),2,1),"")</f>
        <v/>
      </c>
      <c r="AX30" s="14">
        <f>IF(AND(AX$7&gt;=$E30,AX$7&lt;=$G30),IF(AX$7&lt;=$E30+ROUND(($G30-$E30)*$J30,0),2,1),"")</f>
        <v/>
      </c>
      <c r="AY30" s="14">
        <f>IF(AND(AY$7&gt;=$E30,AY$7&lt;=$G30),IF(AY$7&lt;=$E30+ROUND(($G30-$E30)*$J30,0),2,1),"")</f>
        <v/>
      </c>
      <c r="AZ30" s="14">
        <f>IF(AND(AZ$7&gt;=$E30,AZ$7&lt;=$G30),IF(AZ$7&lt;=$E30+ROUND(($G30-$E30)*$J30,0),2,1),"")</f>
        <v/>
      </c>
      <c r="BA30" s="14">
        <f>IF(AND(BA$7&gt;=$E30,BA$7&lt;=$G30),IF(BA$7&lt;=$E30+ROUND(($G30-$E30)*$J30,0),2,1),"")</f>
        <v/>
      </c>
      <c r="BB30" s="14">
        <f>IF(AND(BB$7&gt;=$E30,BB$7&lt;=$G30),IF(BB$7&lt;=$E30+ROUND(($G30-$E30)*$J30,0),2,1),"")</f>
        <v/>
      </c>
      <c r="BC30" s="15">
        <f>IF(AND(BC$7&gt;=$E30,BC$7&lt;=$G30),IF(BC$7&lt;=$E30+ROUND(($G30-$E30)*$J30,0),2,1),"")</f>
        <v/>
      </c>
      <c r="BD30" s="15">
        <f>IF(AND(BD$7&gt;=$E30,BD$7&lt;=$G30),IF(BD$7&lt;=$E30+ROUND(($G30-$E30)*$J30,0),2,1),"")</f>
        <v/>
      </c>
      <c r="BE30" s="14">
        <f>IF(AND(BE$7&gt;=$E30,BE$7&lt;=$G30),IF(BE$7&lt;=$E30+ROUND(($G30-$E30)*$J30,0),2,1),"")</f>
        <v/>
      </c>
      <c r="BF30" s="14">
        <f>IF(AND(BF$7&gt;=$E30,BF$7&lt;=$G30),IF(BF$7&lt;=$E30+ROUND(($G30-$E30)*$J30,0),2,1),"")</f>
        <v/>
      </c>
      <c r="BG30" s="14">
        <f>IF(AND(BG$7&gt;=$E30,BG$7&lt;=$G30),IF(BG$7&lt;=$E30+ROUND(($G30-$E30)*$J30,0),2,1),"")</f>
        <v/>
      </c>
      <c r="BH30" s="14">
        <f>IF(AND(BH$7&gt;=$E30,BH$7&lt;=$G30),IF(BH$7&lt;=$E30+ROUND(($G30-$E30)*$J30,0),2,1),"")</f>
        <v/>
      </c>
      <c r="BI30" s="14">
        <f>IF(AND(BI$7&gt;=$E30,BI$7&lt;=$G30),IF(BI$7&lt;=$E30+ROUND(($G30-$E30)*$J30,0),2,1),"")</f>
        <v/>
      </c>
    </row>
    <row r="31" ht="27" customHeight="1">
      <c r="A31" s="16" t="inlineStr">
        <is>
          <t>4.1</t>
        </is>
      </c>
      <c r="B31" s="17" t="inlineStr">
        <is>
          <t>End-to-end regression</t>
        </is>
      </c>
      <c r="C31" s="16" t="inlineStr">
        <is>
          <t>Task</t>
        </is>
      </c>
      <c r="D31" s="16" t="inlineStr">
        <is>
          <t>QA</t>
        </is>
      </c>
      <c r="E31" s="18" t="n">
        <v>46270</v>
      </c>
      <c r="F31" s="16" t="n">
        <v>4</v>
      </c>
      <c r="G31" s="18">
        <f>WORKDAY(E31,F31-1)</f>
        <v/>
      </c>
      <c r="H31" s="16" t="inlineStr">
        <is>
          <t>2.8, 3.8</t>
        </is>
      </c>
      <c r="I31" s="16" t="inlineStr">
        <is>
          <t>Critical</t>
        </is>
      </c>
      <c r="J31" s="19" t="n">
        <v>0</v>
      </c>
      <c r="K31" s="16" t="inlineStr">
        <is>
          <t>Not started</t>
        </is>
      </c>
      <c r="L31" s="16" t="n">
        <v>32</v>
      </c>
      <c r="M31" s="16">
        <f>IF(K31="Done","Complete",IF(G31&lt;$H$5,"Late",IF(E31&lt;=$H$5,"Active","Planned")))</f>
        <v/>
      </c>
      <c r="N31" s="17" t="inlineStr">
        <is>
          <t>Full business flow regression.</t>
        </is>
      </c>
      <c r="O31" s="14">
        <f>IF(AND(O$7&gt;=$E31,O$7&lt;=$G31),IF(O$7&lt;=$E31+ROUND(($G31-$E31)*$J31,0),2,1),"")</f>
        <v/>
      </c>
      <c r="P31" s="14">
        <f>IF(AND(P$7&gt;=$E31,P$7&lt;=$G31),IF(P$7&lt;=$E31+ROUND(($G31-$E31)*$J31,0),2,1),"")</f>
        <v/>
      </c>
      <c r="Q31" s="14">
        <f>IF(AND(Q$7&gt;=$E31,Q$7&lt;=$G31),IF(Q$7&lt;=$E31+ROUND(($G31-$E31)*$J31,0),2,1),"")</f>
        <v/>
      </c>
      <c r="R31" s="14">
        <f>IF(AND(R$7&gt;=$E31,R$7&lt;=$G31),IF(R$7&lt;=$E31+ROUND(($G31-$E31)*$J31,0),2,1),"")</f>
        <v/>
      </c>
      <c r="S31" s="14">
        <f>IF(AND(S$7&gt;=$E31,S$7&lt;=$G31),IF(S$7&lt;=$E31+ROUND(($G31-$E31)*$J31,0),2,1),"")</f>
        <v/>
      </c>
      <c r="T31" s="15">
        <f>IF(AND(T$7&gt;=$E31,T$7&lt;=$G31),IF(T$7&lt;=$E31+ROUND(($G31-$E31)*$J31,0),2,1),"")</f>
        <v/>
      </c>
      <c r="U31" s="15">
        <f>IF(AND(U$7&gt;=$E31,U$7&lt;=$G31),IF(U$7&lt;=$E31+ROUND(($G31-$E31)*$J31,0),2,1),"")</f>
        <v/>
      </c>
      <c r="V31" s="14">
        <f>IF(AND(V$7&gt;=$E31,V$7&lt;=$G31),IF(V$7&lt;=$E31+ROUND(($G31-$E31)*$J31,0),2,1),"")</f>
        <v/>
      </c>
      <c r="W31" s="14">
        <f>IF(AND(W$7&gt;=$E31,W$7&lt;=$G31),IF(W$7&lt;=$E31+ROUND(($G31-$E31)*$J31,0),2,1),"")</f>
        <v/>
      </c>
      <c r="X31" s="14">
        <f>IF(AND(X$7&gt;=$E31,X$7&lt;=$G31),IF(X$7&lt;=$E31+ROUND(($G31-$E31)*$J31,0),2,1),"")</f>
        <v/>
      </c>
      <c r="Y31" s="14">
        <f>IF(AND(Y$7&gt;=$E31,Y$7&lt;=$G31),IF(Y$7&lt;=$E31+ROUND(($G31-$E31)*$J31,0),2,1),"")</f>
        <v/>
      </c>
      <c r="Z31" s="14">
        <f>IF(AND(Z$7&gt;=$E31,Z$7&lt;=$G31),IF(Z$7&lt;=$E31+ROUND(($G31-$E31)*$J31,0),2,1),"")</f>
        <v/>
      </c>
      <c r="AA31" s="15">
        <f>IF(AND(AA$7&gt;=$E31,AA$7&lt;=$G31),IF(AA$7&lt;=$E31+ROUND(($G31-$E31)*$J31,0),2,1),"")</f>
        <v/>
      </c>
      <c r="AB31" s="15">
        <f>IF(AND(AB$7&gt;=$E31,AB$7&lt;=$G31),IF(AB$7&lt;=$E31+ROUND(($G31-$E31)*$J31,0),2,1),"")</f>
        <v/>
      </c>
      <c r="AC31" s="14">
        <f>IF(AND(AC$7&gt;=$E31,AC$7&lt;=$G31),IF(AC$7&lt;=$E31+ROUND(($G31-$E31)*$J31,0),2,1),"")</f>
        <v/>
      </c>
      <c r="AD31" s="14">
        <f>IF(AND(AD$7&gt;=$E31,AD$7&lt;=$G31),IF(AD$7&lt;=$E31+ROUND(($G31-$E31)*$J31,0),2,1),"")</f>
        <v/>
      </c>
      <c r="AE31" s="14">
        <f>IF(AND(AE$7&gt;=$E31,AE$7&lt;=$G31),IF(AE$7&lt;=$E31+ROUND(($G31-$E31)*$J31,0),2,1),"")</f>
        <v/>
      </c>
      <c r="AF31" s="14">
        <f>IF(AND(AF$7&gt;=$E31,AF$7&lt;=$G31),IF(AF$7&lt;=$E31+ROUND(($G31-$E31)*$J31,0),2,1),"")</f>
        <v/>
      </c>
      <c r="AG31" s="14">
        <f>IF(AND(AG$7&gt;=$E31,AG$7&lt;=$G31),IF(AG$7&lt;=$E31+ROUND(($G31-$E31)*$J31,0),2,1),"")</f>
        <v/>
      </c>
      <c r="AH31" s="15">
        <f>IF(AND(AH$7&gt;=$E31,AH$7&lt;=$G31),IF(AH$7&lt;=$E31+ROUND(($G31-$E31)*$J31,0),2,1),"")</f>
        <v/>
      </c>
      <c r="AI31" s="15">
        <f>IF(AND(AI$7&gt;=$E31,AI$7&lt;=$G31),IF(AI$7&lt;=$E31+ROUND(($G31-$E31)*$J31,0),2,1),"")</f>
        <v/>
      </c>
      <c r="AJ31" s="14">
        <f>IF(AND(AJ$7&gt;=$E31,AJ$7&lt;=$G31),IF(AJ$7&lt;=$E31+ROUND(($G31-$E31)*$J31,0),2,1),"")</f>
        <v/>
      </c>
      <c r="AK31" s="14">
        <f>IF(AND(AK$7&gt;=$E31,AK$7&lt;=$G31),IF(AK$7&lt;=$E31+ROUND(($G31-$E31)*$J31,0),2,1),"")</f>
        <v/>
      </c>
      <c r="AL31" s="14">
        <f>IF(AND(AL$7&gt;=$E31,AL$7&lt;=$G31),IF(AL$7&lt;=$E31+ROUND(($G31-$E31)*$J31,0),2,1),"")</f>
        <v/>
      </c>
      <c r="AM31" s="14">
        <f>IF(AND(AM$7&gt;=$E31,AM$7&lt;=$G31),IF(AM$7&lt;=$E31+ROUND(($G31-$E31)*$J31,0),2,1),"")</f>
        <v/>
      </c>
      <c r="AN31" s="14">
        <f>IF(AND(AN$7&gt;=$E31,AN$7&lt;=$G31),IF(AN$7&lt;=$E31+ROUND(($G31-$E31)*$J31,0),2,1),"")</f>
        <v/>
      </c>
      <c r="AO31" s="15">
        <f>IF(AND(AO$7&gt;=$E31,AO$7&lt;=$G31),IF(AO$7&lt;=$E31+ROUND(($G31-$E31)*$J31,0),2,1),"")</f>
        <v/>
      </c>
      <c r="AP31" s="15">
        <f>IF(AND(AP$7&gt;=$E31,AP$7&lt;=$G31),IF(AP$7&lt;=$E31+ROUND(($G31-$E31)*$J31,0),2,1),"")</f>
        <v/>
      </c>
      <c r="AQ31" s="14">
        <f>IF(AND(AQ$7&gt;=$E31,AQ$7&lt;=$G31),IF(AQ$7&lt;=$E31+ROUND(($G31-$E31)*$J31,0),2,1),"")</f>
        <v/>
      </c>
      <c r="AR31" s="14">
        <f>IF(AND(AR$7&gt;=$E31,AR$7&lt;=$G31),IF(AR$7&lt;=$E31+ROUND(($G31-$E31)*$J31,0),2,1),"")</f>
        <v/>
      </c>
      <c r="AS31" s="14">
        <f>IF(AND(AS$7&gt;=$E31,AS$7&lt;=$G31),IF(AS$7&lt;=$E31+ROUND(($G31-$E31)*$J31,0),2,1),"")</f>
        <v/>
      </c>
      <c r="AT31" s="14">
        <f>IF(AND(AT$7&gt;=$E31,AT$7&lt;=$G31),IF(AT$7&lt;=$E31+ROUND(($G31-$E31)*$J31,0),2,1),"")</f>
        <v/>
      </c>
      <c r="AU31" s="14">
        <f>IF(AND(AU$7&gt;=$E31,AU$7&lt;=$G31),IF(AU$7&lt;=$E31+ROUND(($G31-$E31)*$J31,0),2,1),"")</f>
        <v/>
      </c>
      <c r="AV31" s="15">
        <f>IF(AND(AV$7&gt;=$E31,AV$7&lt;=$G31),IF(AV$7&lt;=$E31+ROUND(($G31-$E31)*$J31,0),2,1),"")</f>
        <v/>
      </c>
      <c r="AW31" s="15">
        <f>IF(AND(AW$7&gt;=$E31,AW$7&lt;=$G31),IF(AW$7&lt;=$E31+ROUND(($G31-$E31)*$J31,0),2,1),"")</f>
        <v/>
      </c>
      <c r="AX31" s="14">
        <f>IF(AND(AX$7&gt;=$E31,AX$7&lt;=$G31),IF(AX$7&lt;=$E31+ROUND(($G31-$E31)*$J31,0),2,1),"")</f>
        <v/>
      </c>
      <c r="AY31" s="14">
        <f>IF(AND(AY$7&gt;=$E31,AY$7&lt;=$G31),IF(AY$7&lt;=$E31+ROUND(($G31-$E31)*$J31,0),2,1),"")</f>
        <v/>
      </c>
      <c r="AZ31" s="14">
        <f>IF(AND(AZ$7&gt;=$E31,AZ$7&lt;=$G31),IF(AZ$7&lt;=$E31+ROUND(($G31-$E31)*$J31,0),2,1),"")</f>
        <v/>
      </c>
      <c r="BA31" s="14">
        <f>IF(AND(BA$7&gt;=$E31,BA$7&lt;=$G31),IF(BA$7&lt;=$E31+ROUND(($G31-$E31)*$J31,0),2,1),"")</f>
        <v/>
      </c>
      <c r="BB31" s="14">
        <f>IF(AND(BB$7&gt;=$E31,BB$7&lt;=$G31),IF(BB$7&lt;=$E31+ROUND(($G31-$E31)*$J31,0),2,1),"")</f>
        <v/>
      </c>
      <c r="BC31" s="15">
        <f>IF(AND(BC$7&gt;=$E31,BC$7&lt;=$G31),IF(BC$7&lt;=$E31+ROUND(($G31-$E31)*$J31,0),2,1),"")</f>
        <v/>
      </c>
      <c r="BD31" s="15">
        <f>IF(AND(BD$7&gt;=$E31,BD$7&lt;=$G31),IF(BD$7&lt;=$E31+ROUND(($G31-$E31)*$J31,0),2,1),"")</f>
        <v/>
      </c>
      <c r="BE31" s="14">
        <f>IF(AND(BE$7&gt;=$E31,BE$7&lt;=$G31),IF(BE$7&lt;=$E31+ROUND(($G31-$E31)*$J31,0),2,1),"")</f>
        <v/>
      </c>
      <c r="BF31" s="14">
        <f>IF(AND(BF$7&gt;=$E31,BF$7&lt;=$G31),IF(BF$7&lt;=$E31+ROUND(($G31-$E31)*$J31,0),2,1),"")</f>
        <v/>
      </c>
      <c r="BG31" s="14">
        <f>IF(AND(BG$7&gt;=$E31,BG$7&lt;=$G31),IF(BG$7&lt;=$E31+ROUND(($G31-$E31)*$J31,0),2,1),"")</f>
        <v/>
      </c>
      <c r="BH31" s="14">
        <f>IF(AND(BH$7&gt;=$E31,BH$7&lt;=$G31),IF(BH$7&lt;=$E31+ROUND(($G31-$E31)*$J31,0),2,1),"")</f>
        <v/>
      </c>
      <c r="BI31" s="14">
        <f>IF(AND(BI$7&gt;=$E31,BI$7&lt;=$G31),IF(BI$7&lt;=$E31+ROUND(($G31-$E31)*$J31,0),2,1),"")</f>
        <v/>
      </c>
    </row>
    <row r="32" ht="27" customHeight="1">
      <c r="A32" s="20" t="inlineStr">
        <is>
          <t>4.2</t>
        </is>
      </c>
      <c r="B32" s="21" t="inlineStr">
        <is>
          <t>Defect correction buffer</t>
        </is>
      </c>
      <c r="C32" s="20" t="inlineStr">
        <is>
          <t>Task</t>
        </is>
      </c>
      <c r="D32" s="20" t="inlineStr">
        <is>
          <t>Developer 1</t>
        </is>
      </c>
      <c r="E32" s="22" t="n">
        <v>46274</v>
      </c>
      <c r="F32" s="20" t="n">
        <v>3</v>
      </c>
      <c r="G32" s="22">
        <f>WORKDAY(E32,F32-1)</f>
        <v/>
      </c>
      <c r="H32" s="20" t="inlineStr">
        <is>
          <t>4.1</t>
        </is>
      </c>
      <c r="I32" s="20" t="inlineStr">
        <is>
          <t>Critical</t>
        </is>
      </c>
      <c r="J32" s="23" t="n">
        <v>0</v>
      </c>
      <c r="K32" s="20" t="inlineStr">
        <is>
          <t>Not started</t>
        </is>
      </c>
      <c r="L32" s="20" t="n">
        <v>24</v>
      </c>
      <c r="M32" s="20">
        <f>IF(K32="Done","Complete",IF(G32&lt;$H$5,"Late",IF(E32&lt;=$H$5,"Active","Planned")))</f>
        <v/>
      </c>
      <c r="N32" s="21" t="inlineStr">
        <is>
          <t>Shared buffer across both developers.</t>
        </is>
      </c>
      <c r="O32" s="14">
        <f>IF(AND(O$7&gt;=$E32,O$7&lt;=$G32),IF(O$7&lt;=$E32+ROUND(($G32-$E32)*$J32,0),2,1),"")</f>
        <v/>
      </c>
      <c r="P32" s="14">
        <f>IF(AND(P$7&gt;=$E32,P$7&lt;=$G32),IF(P$7&lt;=$E32+ROUND(($G32-$E32)*$J32,0),2,1),"")</f>
        <v/>
      </c>
      <c r="Q32" s="14">
        <f>IF(AND(Q$7&gt;=$E32,Q$7&lt;=$G32),IF(Q$7&lt;=$E32+ROUND(($G32-$E32)*$J32,0),2,1),"")</f>
        <v/>
      </c>
      <c r="R32" s="14">
        <f>IF(AND(R$7&gt;=$E32,R$7&lt;=$G32),IF(R$7&lt;=$E32+ROUND(($G32-$E32)*$J32,0),2,1),"")</f>
        <v/>
      </c>
      <c r="S32" s="14">
        <f>IF(AND(S$7&gt;=$E32,S$7&lt;=$G32),IF(S$7&lt;=$E32+ROUND(($G32-$E32)*$J32,0),2,1),"")</f>
        <v/>
      </c>
      <c r="T32" s="15">
        <f>IF(AND(T$7&gt;=$E32,T$7&lt;=$G32),IF(T$7&lt;=$E32+ROUND(($G32-$E32)*$J32,0),2,1),"")</f>
        <v/>
      </c>
      <c r="U32" s="15">
        <f>IF(AND(U$7&gt;=$E32,U$7&lt;=$G32),IF(U$7&lt;=$E32+ROUND(($G32-$E32)*$J32,0),2,1),"")</f>
        <v/>
      </c>
      <c r="V32" s="14">
        <f>IF(AND(V$7&gt;=$E32,V$7&lt;=$G32),IF(V$7&lt;=$E32+ROUND(($G32-$E32)*$J32,0),2,1),"")</f>
        <v/>
      </c>
      <c r="W32" s="14">
        <f>IF(AND(W$7&gt;=$E32,W$7&lt;=$G32),IF(W$7&lt;=$E32+ROUND(($G32-$E32)*$J32,0),2,1),"")</f>
        <v/>
      </c>
      <c r="X32" s="14">
        <f>IF(AND(X$7&gt;=$E32,X$7&lt;=$G32),IF(X$7&lt;=$E32+ROUND(($G32-$E32)*$J32,0),2,1),"")</f>
        <v/>
      </c>
      <c r="Y32" s="14">
        <f>IF(AND(Y$7&gt;=$E32,Y$7&lt;=$G32),IF(Y$7&lt;=$E32+ROUND(($G32-$E32)*$J32,0),2,1),"")</f>
        <v/>
      </c>
      <c r="Z32" s="14">
        <f>IF(AND(Z$7&gt;=$E32,Z$7&lt;=$G32),IF(Z$7&lt;=$E32+ROUND(($G32-$E32)*$J32,0),2,1),"")</f>
        <v/>
      </c>
      <c r="AA32" s="15">
        <f>IF(AND(AA$7&gt;=$E32,AA$7&lt;=$G32),IF(AA$7&lt;=$E32+ROUND(($G32-$E32)*$J32,0),2,1),"")</f>
        <v/>
      </c>
      <c r="AB32" s="15">
        <f>IF(AND(AB$7&gt;=$E32,AB$7&lt;=$G32),IF(AB$7&lt;=$E32+ROUND(($G32-$E32)*$J32,0),2,1),"")</f>
        <v/>
      </c>
      <c r="AC32" s="14">
        <f>IF(AND(AC$7&gt;=$E32,AC$7&lt;=$G32),IF(AC$7&lt;=$E32+ROUND(($G32-$E32)*$J32,0),2,1),"")</f>
        <v/>
      </c>
      <c r="AD32" s="14">
        <f>IF(AND(AD$7&gt;=$E32,AD$7&lt;=$G32),IF(AD$7&lt;=$E32+ROUND(($G32-$E32)*$J32,0),2,1),"")</f>
        <v/>
      </c>
      <c r="AE32" s="14">
        <f>IF(AND(AE$7&gt;=$E32,AE$7&lt;=$G32),IF(AE$7&lt;=$E32+ROUND(($G32-$E32)*$J32,0),2,1),"")</f>
        <v/>
      </c>
      <c r="AF32" s="14">
        <f>IF(AND(AF$7&gt;=$E32,AF$7&lt;=$G32),IF(AF$7&lt;=$E32+ROUND(($G32-$E32)*$J32,0),2,1),"")</f>
        <v/>
      </c>
      <c r="AG32" s="14">
        <f>IF(AND(AG$7&gt;=$E32,AG$7&lt;=$G32),IF(AG$7&lt;=$E32+ROUND(($G32-$E32)*$J32,0),2,1),"")</f>
        <v/>
      </c>
      <c r="AH32" s="15">
        <f>IF(AND(AH$7&gt;=$E32,AH$7&lt;=$G32),IF(AH$7&lt;=$E32+ROUND(($G32-$E32)*$J32,0),2,1),"")</f>
        <v/>
      </c>
      <c r="AI32" s="15">
        <f>IF(AND(AI$7&gt;=$E32,AI$7&lt;=$G32),IF(AI$7&lt;=$E32+ROUND(($G32-$E32)*$J32,0),2,1),"")</f>
        <v/>
      </c>
      <c r="AJ32" s="14">
        <f>IF(AND(AJ$7&gt;=$E32,AJ$7&lt;=$G32),IF(AJ$7&lt;=$E32+ROUND(($G32-$E32)*$J32,0),2,1),"")</f>
        <v/>
      </c>
      <c r="AK32" s="14">
        <f>IF(AND(AK$7&gt;=$E32,AK$7&lt;=$G32),IF(AK$7&lt;=$E32+ROUND(($G32-$E32)*$J32,0),2,1),"")</f>
        <v/>
      </c>
      <c r="AL32" s="14">
        <f>IF(AND(AL$7&gt;=$E32,AL$7&lt;=$G32),IF(AL$7&lt;=$E32+ROUND(($G32-$E32)*$J32,0),2,1),"")</f>
        <v/>
      </c>
      <c r="AM32" s="14">
        <f>IF(AND(AM$7&gt;=$E32,AM$7&lt;=$G32),IF(AM$7&lt;=$E32+ROUND(($G32-$E32)*$J32,0),2,1),"")</f>
        <v/>
      </c>
      <c r="AN32" s="14">
        <f>IF(AND(AN$7&gt;=$E32,AN$7&lt;=$G32),IF(AN$7&lt;=$E32+ROUND(($G32-$E32)*$J32,0),2,1),"")</f>
        <v/>
      </c>
      <c r="AO32" s="15">
        <f>IF(AND(AO$7&gt;=$E32,AO$7&lt;=$G32),IF(AO$7&lt;=$E32+ROUND(($G32-$E32)*$J32,0),2,1),"")</f>
        <v/>
      </c>
      <c r="AP32" s="15">
        <f>IF(AND(AP$7&gt;=$E32,AP$7&lt;=$G32),IF(AP$7&lt;=$E32+ROUND(($G32-$E32)*$J32,0),2,1),"")</f>
        <v/>
      </c>
      <c r="AQ32" s="14">
        <f>IF(AND(AQ$7&gt;=$E32,AQ$7&lt;=$G32),IF(AQ$7&lt;=$E32+ROUND(($G32-$E32)*$J32,0),2,1),"")</f>
        <v/>
      </c>
      <c r="AR32" s="14">
        <f>IF(AND(AR$7&gt;=$E32,AR$7&lt;=$G32),IF(AR$7&lt;=$E32+ROUND(($G32-$E32)*$J32,0),2,1),"")</f>
        <v/>
      </c>
      <c r="AS32" s="14">
        <f>IF(AND(AS$7&gt;=$E32,AS$7&lt;=$G32),IF(AS$7&lt;=$E32+ROUND(($G32-$E32)*$J32,0),2,1),"")</f>
        <v/>
      </c>
      <c r="AT32" s="14">
        <f>IF(AND(AT$7&gt;=$E32,AT$7&lt;=$G32),IF(AT$7&lt;=$E32+ROUND(($G32-$E32)*$J32,0),2,1),"")</f>
        <v/>
      </c>
      <c r="AU32" s="14">
        <f>IF(AND(AU$7&gt;=$E32,AU$7&lt;=$G32),IF(AU$7&lt;=$E32+ROUND(($G32-$E32)*$J32,0),2,1),"")</f>
        <v/>
      </c>
      <c r="AV32" s="15">
        <f>IF(AND(AV$7&gt;=$E32,AV$7&lt;=$G32),IF(AV$7&lt;=$E32+ROUND(($G32-$E32)*$J32,0),2,1),"")</f>
        <v/>
      </c>
      <c r="AW32" s="15">
        <f>IF(AND(AW$7&gt;=$E32,AW$7&lt;=$G32),IF(AW$7&lt;=$E32+ROUND(($G32-$E32)*$J32,0),2,1),"")</f>
        <v/>
      </c>
      <c r="AX32" s="14">
        <f>IF(AND(AX$7&gt;=$E32,AX$7&lt;=$G32),IF(AX$7&lt;=$E32+ROUND(($G32-$E32)*$J32,0),2,1),"")</f>
        <v/>
      </c>
      <c r="AY32" s="14">
        <f>IF(AND(AY$7&gt;=$E32,AY$7&lt;=$G32),IF(AY$7&lt;=$E32+ROUND(($G32-$E32)*$J32,0),2,1),"")</f>
        <v/>
      </c>
      <c r="AZ32" s="14">
        <f>IF(AND(AZ$7&gt;=$E32,AZ$7&lt;=$G32),IF(AZ$7&lt;=$E32+ROUND(($G32-$E32)*$J32,0),2,1),"")</f>
        <v/>
      </c>
      <c r="BA32" s="14">
        <f>IF(AND(BA$7&gt;=$E32,BA$7&lt;=$G32),IF(BA$7&lt;=$E32+ROUND(($G32-$E32)*$J32,0),2,1),"")</f>
        <v/>
      </c>
      <c r="BB32" s="14">
        <f>IF(AND(BB$7&gt;=$E32,BB$7&lt;=$G32),IF(BB$7&lt;=$E32+ROUND(($G32-$E32)*$J32,0),2,1),"")</f>
        <v/>
      </c>
      <c r="BC32" s="15">
        <f>IF(AND(BC$7&gt;=$E32,BC$7&lt;=$G32),IF(BC$7&lt;=$E32+ROUND(($G32-$E32)*$J32,0),2,1),"")</f>
        <v/>
      </c>
      <c r="BD32" s="15">
        <f>IF(AND(BD$7&gt;=$E32,BD$7&lt;=$G32),IF(BD$7&lt;=$E32+ROUND(($G32-$E32)*$J32,0),2,1),"")</f>
        <v/>
      </c>
      <c r="BE32" s="14">
        <f>IF(AND(BE$7&gt;=$E32,BE$7&lt;=$G32),IF(BE$7&lt;=$E32+ROUND(($G32-$E32)*$J32,0),2,1),"")</f>
        <v/>
      </c>
      <c r="BF32" s="14">
        <f>IF(AND(BF$7&gt;=$E32,BF$7&lt;=$G32),IF(BF$7&lt;=$E32+ROUND(($G32-$E32)*$J32,0),2,1),"")</f>
        <v/>
      </c>
      <c r="BG32" s="14">
        <f>IF(AND(BG$7&gt;=$E32,BG$7&lt;=$G32),IF(BG$7&lt;=$E32+ROUND(($G32-$E32)*$J32,0),2,1),"")</f>
        <v/>
      </c>
      <c r="BH32" s="14">
        <f>IF(AND(BH$7&gt;=$E32,BH$7&lt;=$G32),IF(BH$7&lt;=$E32+ROUND(($G32-$E32)*$J32,0),2,1),"")</f>
        <v/>
      </c>
      <c r="BI32" s="14">
        <f>IF(AND(BI$7&gt;=$E32,BI$7&lt;=$G32),IF(BI$7&lt;=$E32+ROUND(($G32-$E32)*$J32,0),2,1),"")</f>
        <v/>
      </c>
    </row>
    <row r="33" ht="27" customHeight="1">
      <c r="A33" s="16" t="inlineStr">
        <is>
          <t>4.3</t>
        </is>
      </c>
      <c r="B33" s="17" t="inlineStr">
        <is>
          <t>Release notes and training material</t>
        </is>
      </c>
      <c r="C33" s="16" t="inlineStr">
        <is>
          <t>Task</t>
        </is>
      </c>
      <c r="D33" s="16" t="inlineStr">
        <is>
          <t>Product Owner</t>
        </is>
      </c>
      <c r="E33" s="18" t="n">
        <v>46272</v>
      </c>
      <c r="F33" s="16" t="n">
        <v>3</v>
      </c>
      <c r="G33" s="18">
        <f>WORKDAY(E33,F33-1)</f>
        <v/>
      </c>
      <c r="H33" s="16" t="inlineStr">
        <is>
          <t>2.8, 3.8</t>
        </is>
      </c>
      <c r="I33" s="16" t="inlineStr">
        <is>
          <t>Medium</t>
        </is>
      </c>
      <c r="J33" s="19" t="n">
        <v>0</v>
      </c>
      <c r="K33" s="16" t="inlineStr">
        <is>
          <t>Not started</t>
        </is>
      </c>
      <c r="L33" s="16" t="n">
        <v>12</v>
      </c>
      <c r="M33" s="16">
        <f>IF(K33="Done","Complete",IF(G33&lt;$H$5,"Late",IF(E33&lt;=$H$5,"Active","Planned")))</f>
        <v/>
      </c>
      <c r="N33" s="17" t="inlineStr">
        <is>
          <t>Audience, impact and known limitations.</t>
        </is>
      </c>
      <c r="O33" s="14">
        <f>IF(AND(O$7&gt;=$E33,O$7&lt;=$G33),IF(O$7&lt;=$E33+ROUND(($G33-$E33)*$J33,0),2,1),"")</f>
        <v/>
      </c>
      <c r="P33" s="14">
        <f>IF(AND(P$7&gt;=$E33,P$7&lt;=$G33),IF(P$7&lt;=$E33+ROUND(($G33-$E33)*$J33,0),2,1),"")</f>
        <v/>
      </c>
      <c r="Q33" s="14">
        <f>IF(AND(Q$7&gt;=$E33,Q$7&lt;=$G33),IF(Q$7&lt;=$E33+ROUND(($G33-$E33)*$J33,0),2,1),"")</f>
        <v/>
      </c>
      <c r="R33" s="14">
        <f>IF(AND(R$7&gt;=$E33,R$7&lt;=$G33),IF(R$7&lt;=$E33+ROUND(($G33-$E33)*$J33,0),2,1),"")</f>
        <v/>
      </c>
      <c r="S33" s="14">
        <f>IF(AND(S$7&gt;=$E33,S$7&lt;=$G33),IF(S$7&lt;=$E33+ROUND(($G33-$E33)*$J33,0),2,1),"")</f>
        <v/>
      </c>
      <c r="T33" s="15">
        <f>IF(AND(T$7&gt;=$E33,T$7&lt;=$G33),IF(T$7&lt;=$E33+ROUND(($G33-$E33)*$J33,0),2,1),"")</f>
        <v/>
      </c>
      <c r="U33" s="15">
        <f>IF(AND(U$7&gt;=$E33,U$7&lt;=$G33),IF(U$7&lt;=$E33+ROUND(($G33-$E33)*$J33,0),2,1),"")</f>
        <v/>
      </c>
      <c r="V33" s="14">
        <f>IF(AND(V$7&gt;=$E33,V$7&lt;=$G33),IF(V$7&lt;=$E33+ROUND(($G33-$E33)*$J33,0),2,1),"")</f>
        <v/>
      </c>
      <c r="W33" s="14">
        <f>IF(AND(W$7&gt;=$E33,W$7&lt;=$G33),IF(W$7&lt;=$E33+ROUND(($G33-$E33)*$J33,0),2,1),"")</f>
        <v/>
      </c>
      <c r="X33" s="14">
        <f>IF(AND(X$7&gt;=$E33,X$7&lt;=$G33),IF(X$7&lt;=$E33+ROUND(($G33-$E33)*$J33,0),2,1),"")</f>
        <v/>
      </c>
      <c r="Y33" s="14">
        <f>IF(AND(Y$7&gt;=$E33,Y$7&lt;=$G33),IF(Y$7&lt;=$E33+ROUND(($G33-$E33)*$J33,0),2,1),"")</f>
        <v/>
      </c>
      <c r="Z33" s="14">
        <f>IF(AND(Z$7&gt;=$E33,Z$7&lt;=$G33),IF(Z$7&lt;=$E33+ROUND(($G33-$E33)*$J33,0),2,1),"")</f>
        <v/>
      </c>
      <c r="AA33" s="15">
        <f>IF(AND(AA$7&gt;=$E33,AA$7&lt;=$G33),IF(AA$7&lt;=$E33+ROUND(($G33-$E33)*$J33,0),2,1),"")</f>
        <v/>
      </c>
      <c r="AB33" s="15">
        <f>IF(AND(AB$7&gt;=$E33,AB$7&lt;=$G33),IF(AB$7&lt;=$E33+ROUND(($G33-$E33)*$J33,0),2,1),"")</f>
        <v/>
      </c>
      <c r="AC33" s="14">
        <f>IF(AND(AC$7&gt;=$E33,AC$7&lt;=$G33),IF(AC$7&lt;=$E33+ROUND(($G33-$E33)*$J33,0),2,1),"")</f>
        <v/>
      </c>
      <c r="AD33" s="14">
        <f>IF(AND(AD$7&gt;=$E33,AD$7&lt;=$G33),IF(AD$7&lt;=$E33+ROUND(($G33-$E33)*$J33,0),2,1),"")</f>
        <v/>
      </c>
      <c r="AE33" s="14">
        <f>IF(AND(AE$7&gt;=$E33,AE$7&lt;=$G33),IF(AE$7&lt;=$E33+ROUND(($G33-$E33)*$J33,0),2,1),"")</f>
        <v/>
      </c>
      <c r="AF33" s="14">
        <f>IF(AND(AF$7&gt;=$E33,AF$7&lt;=$G33),IF(AF$7&lt;=$E33+ROUND(($G33-$E33)*$J33,0),2,1),"")</f>
        <v/>
      </c>
      <c r="AG33" s="14">
        <f>IF(AND(AG$7&gt;=$E33,AG$7&lt;=$G33),IF(AG$7&lt;=$E33+ROUND(($G33-$E33)*$J33,0),2,1),"")</f>
        <v/>
      </c>
      <c r="AH33" s="15">
        <f>IF(AND(AH$7&gt;=$E33,AH$7&lt;=$G33),IF(AH$7&lt;=$E33+ROUND(($G33-$E33)*$J33,0),2,1),"")</f>
        <v/>
      </c>
      <c r="AI33" s="15">
        <f>IF(AND(AI$7&gt;=$E33,AI$7&lt;=$G33),IF(AI$7&lt;=$E33+ROUND(($G33-$E33)*$J33,0),2,1),"")</f>
        <v/>
      </c>
      <c r="AJ33" s="14">
        <f>IF(AND(AJ$7&gt;=$E33,AJ$7&lt;=$G33),IF(AJ$7&lt;=$E33+ROUND(($G33-$E33)*$J33,0),2,1),"")</f>
        <v/>
      </c>
      <c r="AK33" s="14">
        <f>IF(AND(AK$7&gt;=$E33,AK$7&lt;=$G33),IF(AK$7&lt;=$E33+ROUND(($G33-$E33)*$J33,0),2,1),"")</f>
        <v/>
      </c>
      <c r="AL33" s="14">
        <f>IF(AND(AL$7&gt;=$E33,AL$7&lt;=$G33),IF(AL$7&lt;=$E33+ROUND(($G33-$E33)*$J33,0),2,1),"")</f>
        <v/>
      </c>
      <c r="AM33" s="14">
        <f>IF(AND(AM$7&gt;=$E33,AM$7&lt;=$G33),IF(AM$7&lt;=$E33+ROUND(($G33-$E33)*$J33,0),2,1),"")</f>
        <v/>
      </c>
      <c r="AN33" s="14">
        <f>IF(AND(AN$7&gt;=$E33,AN$7&lt;=$G33),IF(AN$7&lt;=$E33+ROUND(($G33-$E33)*$J33,0),2,1),"")</f>
        <v/>
      </c>
      <c r="AO33" s="15">
        <f>IF(AND(AO$7&gt;=$E33,AO$7&lt;=$G33),IF(AO$7&lt;=$E33+ROUND(($G33-$E33)*$J33,0),2,1),"")</f>
        <v/>
      </c>
      <c r="AP33" s="15">
        <f>IF(AND(AP$7&gt;=$E33,AP$7&lt;=$G33),IF(AP$7&lt;=$E33+ROUND(($G33-$E33)*$J33,0),2,1),"")</f>
        <v/>
      </c>
      <c r="AQ33" s="14">
        <f>IF(AND(AQ$7&gt;=$E33,AQ$7&lt;=$G33),IF(AQ$7&lt;=$E33+ROUND(($G33-$E33)*$J33,0),2,1),"")</f>
        <v/>
      </c>
      <c r="AR33" s="14">
        <f>IF(AND(AR$7&gt;=$E33,AR$7&lt;=$G33),IF(AR$7&lt;=$E33+ROUND(($G33-$E33)*$J33,0),2,1),"")</f>
        <v/>
      </c>
      <c r="AS33" s="14">
        <f>IF(AND(AS$7&gt;=$E33,AS$7&lt;=$G33),IF(AS$7&lt;=$E33+ROUND(($G33-$E33)*$J33,0),2,1),"")</f>
        <v/>
      </c>
      <c r="AT33" s="14">
        <f>IF(AND(AT$7&gt;=$E33,AT$7&lt;=$G33),IF(AT$7&lt;=$E33+ROUND(($G33-$E33)*$J33,0),2,1),"")</f>
        <v/>
      </c>
      <c r="AU33" s="14">
        <f>IF(AND(AU$7&gt;=$E33,AU$7&lt;=$G33),IF(AU$7&lt;=$E33+ROUND(($G33-$E33)*$J33,0),2,1),"")</f>
        <v/>
      </c>
      <c r="AV33" s="15">
        <f>IF(AND(AV$7&gt;=$E33,AV$7&lt;=$G33),IF(AV$7&lt;=$E33+ROUND(($G33-$E33)*$J33,0),2,1),"")</f>
        <v/>
      </c>
      <c r="AW33" s="15">
        <f>IF(AND(AW$7&gt;=$E33,AW$7&lt;=$G33),IF(AW$7&lt;=$E33+ROUND(($G33-$E33)*$J33,0),2,1),"")</f>
        <v/>
      </c>
      <c r="AX33" s="14">
        <f>IF(AND(AX$7&gt;=$E33,AX$7&lt;=$G33),IF(AX$7&lt;=$E33+ROUND(($G33-$E33)*$J33,0),2,1),"")</f>
        <v/>
      </c>
      <c r="AY33" s="14">
        <f>IF(AND(AY$7&gt;=$E33,AY$7&lt;=$G33),IF(AY$7&lt;=$E33+ROUND(($G33-$E33)*$J33,0),2,1),"")</f>
        <v/>
      </c>
      <c r="AZ33" s="14">
        <f>IF(AND(AZ$7&gt;=$E33,AZ$7&lt;=$G33),IF(AZ$7&lt;=$E33+ROUND(($G33-$E33)*$J33,0),2,1),"")</f>
        <v/>
      </c>
      <c r="BA33" s="14">
        <f>IF(AND(BA$7&gt;=$E33,BA$7&lt;=$G33),IF(BA$7&lt;=$E33+ROUND(($G33-$E33)*$J33,0),2,1),"")</f>
        <v/>
      </c>
      <c r="BB33" s="14">
        <f>IF(AND(BB$7&gt;=$E33,BB$7&lt;=$G33),IF(BB$7&lt;=$E33+ROUND(($G33-$E33)*$J33,0),2,1),"")</f>
        <v/>
      </c>
      <c r="BC33" s="15">
        <f>IF(AND(BC$7&gt;=$E33,BC$7&lt;=$G33),IF(BC$7&lt;=$E33+ROUND(($G33-$E33)*$J33,0),2,1),"")</f>
        <v/>
      </c>
      <c r="BD33" s="15">
        <f>IF(AND(BD$7&gt;=$E33,BD$7&lt;=$G33),IF(BD$7&lt;=$E33+ROUND(($G33-$E33)*$J33,0),2,1),"")</f>
        <v/>
      </c>
      <c r="BE33" s="14">
        <f>IF(AND(BE$7&gt;=$E33,BE$7&lt;=$G33),IF(BE$7&lt;=$E33+ROUND(($G33-$E33)*$J33,0),2,1),"")</f>
        <v/>
      </c>
      <c r="BF33" s="14">
        <f>IF(AND(BF$7&gt;=$E33,BF$7&lt;=$G33),IF(BF$7&lt;=$E33+ROUND(($G33-$E33)*$J33,0),2,1),"")</f>
        <v/>
      </c>
      <c r="BG33" s="14">
        <f>IF(AND(BG$7&gt;=$E33,BG$7&lt;=$G33),IF(BG$7&lt;=$E33+ROUND(($G33-$E33)*$J33,0),2,1),"")</f>
        <v/>
      </c>
      <c r="BH33" s="14">
        <f>IF(AND(BH$7&gt;=$E33,BH$7&lt;=$G33),IF(BH$7&lt;=$E33+ROUND(($G33-$E33)*$J33,0),2,1),"")</f>
        <v/>
      </c>
      <c r="BI33" s="14">
        <f>IF(AND(BI$7&gt;=$E33,BI$7&lt;=$G33),IF(BI$7&lt;=$E33+ROUND(($G33-$E33)*$J33,0),2,1),"")</f>
        <v/>
      </c>
    </row>
    <row r="34" ht="27" customHeight="1">
      <c r="A34" s="20" t="inlineStr">
        <is>
          <t>4.4</t>
        </is>
      </c>
      <c r="B34" s="21" t="inlineStr">
        <is>
          <t>Production readiness review</t>
        </is>
      </c>
      <c r="C34" s="20" t="inlineStr">
        <is>
          <t>Milestone</t>
        </is>
      </c>
      <c r="D34" s="20" t="inlineStr">
        <is>
          <t>Product Owner</t>
        </is>
      </c>
      <c r="E34" s="22" t="n">
        <v>46277</v>
      </c>
      <c r="F34" s="20" t="n">
        <v>1</v>
      </c>
      <c r="G34" s="22">
        <f>WORKDAY(E34,F34-1)</f>
        <v/>
      </c>
      <c r="H34" s="20" t="inlineStr">
        <is>
          <t>4.2, 4.3</t>
        </is>
      </c>
      <c r="I34" s="20" t="inlineStr">
        <is>
          <t>Critical</t>
        </is>
      </c>
      <c r="J34" s="23" t="n">
        <v>0</v>
      </c>
      <c r="K34" s="20" t="inlineStr">
        <is>
          <t>Not started</t>
        </is>
      </c>
      <c r="L34" s="20" t="n">
        <v>4</v>
      </c>
      <c r="M34" s="20">
        <f>IF(K34="Done","Complete",IF(G34&lt;$H$5,"Late",IF(E34&lt;=$H$5,"Active","Planned")))</f>
        <v/>
      </c>
      <c r="N34" s="21" t="inlineStr">
        <is>
          <t>Go/no-go decision.</t>
        </is>
      </c>
      <c r="O34" s="14">
        <f>IF(O$7=$E34,3,"")</f>
        <v/>
      </c>
      <c r="P34" s="14">
        <f>IF(P$7=$E34,3,"")</f>
        <v/>
      </c>
      <c r="Q34" s="14">
        <f>IF(Q$7=$E34,3,"")</f>
        <v/>
      </c>
      <c r="R34" s="14">
        <f>IF(R$7=$E34,3,"")</f>
        <v/>
      </c>
      <c r="S34" s="14">
        <f>IF(S$7=$E34,3,"")</f>
        <v/>
      </c>
      <c r="T34" s="15">
        <f>IF(T$7=$E34,3,"")</f>
        <v/>
      </c>
      <c r="U34" s="15">
        <f>IF(U$7=$E34,3,"")</f>
        <v/>
      </c>
      <c r="V34" s="14">
        <f>IF(V$7=$E34,3,"")</f>
        <v/>
      </c>
      <c r="W34" s="14">
        <f>IF(W$7=$E34,3,"")</f>
        <v/>
      </c>
      <c r="X34" s="14">
        <f>IF(X$7=$E34,3,"")</f>
        <v/>
      </c>
      <c r="Y34" s="14">
        <f>IF(Y$7=$E34,3,"")</f>
        <v/>
      </c>
      <c r="Z34" s="14">
        <f>IF(Z$7=$E34,3,"")</f>
        <v/>
      </c>
      <c r="AA34" s="15">
        <f>IF(AA$7=$E34,3,"")</f>
        <v/>
      </c>
      <c r="AB34" s="15">
        <f>IF(AB$7=$E34,3,"")</f>
        <v/>
      </c>
      <c r="AC34" s="14">
        <f>IF(AC$7=$E34,3,"")</f>
        <v/>
      </c>
      <c r="AD34" s="14">
        <f>IF(AD$7=$E34,3,"")</f>
        <v/>
      </c>
      <c r="AE34" s="14">
        <f>IF(AE$7=$E34,3,"")</f>
        <v/>
      </c>
      <c r="AF34" s="14">
        <f>IF(AF$7=$E34,3,"")</f>
        <v/>
      </c>
      <c r="AG34" s="14">
        <f>IF(AG$7=$E34,3,"")</f>
        <v/>
      </c>
      <c r="AH34" s="15">
        <f>IF(AH$7=$E34,3,"")</f>
        <v/>
      </c>
      <c r="AI34" s="15">
        <f>IF(AI$7=$E34,3,"")</f>
        <v/>
      </c>
      <c r="AJ34" s="14">
        <f>IF(AJ$7=$E34,3,"")</f>
        <v/>
      </c>
      <c r="AK34" s="14">
        <f>IF(AK$7=$E34,3,"")</f>
        <v/>
      </c>
      <c r="AL34" s="14">
        <f>IF(AL$7=$E34,3,"")</f>
        <v/>
      </c>
      <c r="AM34" s="14">
        <f>IF(AM$7=$E34,3,"")</f>
        <v/>
      </c>
      <c r="AN34" s="14">
        <f>IF(AN$7=$E34,3,"")</f>
        <v/>
      </c>
      <c r="AO34" s="15">
        <f>IF(AO$7=$E34,3,"")</f>
        <v/>
      </c>
      <c r="AP34" s="15">
        <f>IF(AP$7=$E34,3,"")</f>
        <v/>
      </c>
      <c r="AQ34" s="14">
        <f>IF(AQ$7=$E34,3,"")</f>
        <v/>
      </c>
      <c r="AR34" s="14">
        <f>IF(AR$7=$E34,3,"")</f>
        <v/>
      </c>
      <c r="AS34" s="14">
        <f>IF(AS$7=$E34,3,"")</f>
        <v/>
      </c>
      <c r="AT34" s="14">
        <f>IF(AT$7=$E34,3,"")</f>
        <v/>
      </c>
      <c r="AU34" s="14">
        <f>IF(AU$7=$E34,3,"")</f>
        <v/>
      </c>
      <c r="AV34" s="15">
        <f>IF(AV$7=$E34,3,"")</f>
        <v/>
      </c>
      <c r="AW34" s="15">
        <f>IF(AW$7=$E34,3,"")</f>
        <v/>
      </c>
      <c r="AX34" s="14">
        <f>IF(AX$7=$E34,3,"")</f>
        <v/>
      </c>
      <c r="AY34" s="14">
        <f>IF(AY$7=$E34,3,"")</f>
        <v/>
      </c>
      <c r="AZ34" s="14">
        <f>IF(AZ$7=$E34,3,"")</f>
        <v/>
      </c>
      <c r="BA34" s="14">
        <f>IF(BA$7=$E34,3,"")</f>
        <v/>
      </c>
      <c r="BB34" s="14">
        <f>IF(BB$7=$E34,3,"")</f>
        <v/>
      </c>
      <c r="BC34" s="15">
        <f>IF(BC$7=$E34,3,"")</f>
        <v/>
      </c>
      <c r="BD34" s="15">
        <f>IF(BD$7=$E34,3,"")</f>
        <v/>
      </c>
      <c r="BE34" s="14">
        <f>IF(BE$7=$E34,3,"")</f>
        <v/>
      </c>
      <c r="BF34" s="14">
        <f>IF(BF$7=$E34,3,"")</f>
        <v/>
      </c>
      <c r="BG34" s="14">
        <f>IF(BG$7=$E34,3,"")</f>
        <v/>
      </c>
      <c r="BH34" s="14">
        <f>IF(BH$7=$E34,3,"")</f>
        <v/>
      </c>
      <c r="BI34" s="14">
        <f>IF(BI$7=$E34,3,"")</f>
        <v/>
      </c>
    </row>
    <row r="35" ht="27" customHeight="1">
      <c r="A35" s="16" t="inlineStr">
        <is>
          <t>4.5</t>
        </is>
      </c>
      <c r="B35" s="17" t="inlineStr">
        <is>
          <t>Production deployment</t>
        </is>
      </c>
      <c r="C35" s="16" t="inlineStr">
        <is>
          <t>Milestone</t>
        </is>
      </c>
      <c r="D35" s="16" t="inlineStr">
        <is>
          <t>Developer 1</t>
        </is>
      </c>
      <c r="E35" s="18" t="n">
        <v>46278</v>
      </c>
      <c r="F35" s="16" t="n">
        <v>1</v>
      </c>
      <c r="G35" s="18">
        <f>WORKDAY(E35,F35-1)</f>
        <v/>
      </c>
      <c r="H35" s="16" t="inlineStr">
        <is>
          <t>4.4</t>
        </is>
      </c>
      <c r="I35" s="16" t="inlineStr">
        <is>
          <t>Critical</t>
        </is>
      </c>
      <c r="J35" s="19" t="n">
        <v>0</v>
      </c>
      <c r="K35" s="16" t="inlineStr">
        <is>
          <t>Not started</t>
        </is>
      </c>
      <c r="L35" s="16" t="n">
        <v>4</v>
      </c>
      <c r="M35" s="16">
        <f>IF(K35="Done","Complete",IF(G35&lt;$H$5,"Late",IF(E35&lt;=$H$5,"Active","Planned")))</f>
        <v/>
      </c>
      <c r="N35" s="17" t="inlineStr">
        <is>
          <t>Controlled production release.</t>
        </is>
      </c>
      <c r="O35" s="14">
        <f>IF(O$7=$E35,3,"")</f>
        <v/>
      </c>
      <c r="P35" s="14">
        <f>IF(P$7=$E35,3,"")</f>
        <v/>
      </c>
      <c r="Q35" s="14">
        <f>IF(Q$7=$E35,3,"")</f>
        <v/>
      </c>
      <c r="R35" s="14">
        <f>IF(R$7=$E35,3,"")</f>
        <v/>
      </c>
      <c r="S35" s="14">
        <f>IF(S$7=$E35,3,"")</f>
        <v/>
      </c>
      <c r="T35" s="15">
        <f>IF(T$7=$E35,3,"")</f>
        <v/>
      </c>
      <c r="U35" s="15">
        <f>IF(U$7=$E35,3,"")</f>
        <v/>
      </c>
      <c r="V35" s="14">
        <f>IF(V$7=$E35,3,"")</f>
        <v/>
      </c>
      <c r="W35" s="14">
        <f>IF(W$7=$E35,3,"")</f>
        <v/>
      </c>
      <c r="X35" s="14">
        <f>IF(X$7=$E35,3,"")</f>
        <v/>
      </c>
      <c r="Y35" s="14">
        <f>IF(Y$7=$E35,3,"")</f>
        <v/>
      </c>
      <c r="Z35" s="14">
        <f>IF(Z$7=$E35,3,"")</f>
        <v/>
      </c>
      <c r="AA35" s="15">
        <f>IF(AA$7=$E35,3,"")</f>
        <v/>
      </c>
      <c r="AB35" s="15">
        <f>IF(AB$7=$E35,3,"")</f>
        <v/>
      </c>
      <c r="AC35" s="14">
        <f>IF(AC$7=$E35,3,"")</f>
        <v/>
      </c>
      <c r="AD35" s="14">
        <f>IF(AD$7=$E35,3,"")</f>
        <v/>
      </c>
      <c r="AE35" s="14">
        <f>IF(AE$7=$E35,3,"")</f>
        <v/>
      </c>
      <c r="AF35" s="14">
        <f>IF(AF$7=$E35,3,"")</f>
        <v/>
      </c>
      <c r="AG35" s="14">
        <f>IF(AG$7=$E35,3,"")</f>
        <v/>
      </c>
      <c r="AH35" s="15">
        <f>IF(AH$7=$E35,3,"")</f>
        <v/>
      </c>
      <c r="AI35" s="15">
        <f>IF(AI$7=$E35,3,"")</f>
        <v/>
      </c>
      <c r="AJ35" s="14">
        <f>IF(AJ$7=$E35,3,"")</f>
        <v/>
      </c>
      <c r="AK35" s="14">
        <f>IF(AK$7=$E35,3,"")</f>
        <v/>
      </c>
      <c r="AL35" s="14">
        <f>IF(AL$7=$E35,3,"")</f>
        <v/>
      </c>
      <c r="AM35" s="14">
        <f>IF(AM$7=$E35,3,"")</f>
        <v/>
      </c>
      <c r="AN35" s="14">
        <f>IF(AN$7=$E35,3,"")</f>
        <v/>
      </c>
      <c r="AO35" s="15">
        <f>IF(AO$7=$E35,3,"")</f>
        <v/>
      </c>
      <c r="AP35" s="15">
        <f>IF(AP$7=$E35,3,"")</f>
        <v/>
      </c>
      <c r="AQ35" s="14">
        <f>IF(AQ$7=$E35,3,"")</f>
        <v/>
      </c>
      <c r="AR35" s="14">
        <f>IF(AR$7=$E35,3,"")</f>
        <v/>
      </c>
      <c r="AS35" s="14">
        <f>IF(AS$7=$E35,3,"")</f>
        <v/>
      </c>
      <c r="AT35" s="14">
        <f>IF(AT$7=$E35,3,"")</f>
        <v/>
      </c>
      <c r="AU35" s="14">
        <f>IF(AU$7=$E35,3,"")</f>
        <v/>
      </c>
      <c r="AV35" s="15">
        <f>IF(AV$7=$E35,3,"")</f>
        <v/>
      </c>
      <c r="AW35" s="15">
        <f>IF(AW$7=$E35,3,"")</f>
        <v/>
      </c>
      <c r="AX35" s="14">
        <f>IF(AX$7=$E35,3,"")</f>
        <v/>
      </c>
      <c r="AY35" s="14">
        <f>IF(AY$7=$E35,3,"")</f>
        <v/>
      </c>
      <c r="AZ35" s="14">
        <f>IF(AZ$7=$E35,3,"")</f>
        <v/>
      </c>
      <c r="BA35" s="14">
        <f>IF(BA$7=$E35,3,"")</f>
        <v/>
      </c>
      <c r="BB35" s="14">
        <f>IF(BB$7=$E35,3,"")</f>
        <v/>
      </c>
      <c r="BC35" s="15">
        <f>IF(BC$7=$E35,3,"")</f>
        <v/>
      </c>
      <c r="BD35" s="15">
        <f>IF(BD$7=$E35,3,"")</f>
        <v/>
      </c>
      <c r="BE35" s="14">
        <f>IF(BE$7=$E35,3,"")</f>
        <v/>
      </c>
      <c r="BF35" s="14">
        <f>IF(BF$7=$E35,3,"")</f>
        <v/>
      </c>
      <c r="BG35" s="14">
        <f>IF(BG$7=$E35,3,"")</f>
        <v/>
      </c>
      <c r="BH35" s="14">
        <f>IF(BH$7=$E35,3,"")</f>
        <v/>
      </c>
      <c r="BI35" s="14">
        <f>IF(BI$7=$E35,3,"")</f>
        <v/>
      </c>
    </row>
    <row r="36" ht="27" customHeight="1">
      <c r="A36" s="20" t="inlineStr">
        <is>
          <t>4.6</t>
        </is>
      </c>
      <c r="B36" s="21" t="inlineStr">
        <is>
          <t>Hypercare and KPI review</t>
        </is>
      </c>
      <c r="C36" s="20" t="inlineStr">
        <is>
          <t>Task</t>
        </is>
      </c>
      <c r="D36" s="20" t="inlineStr">
        <is>
          <t>Product Owner</t>
        </is>
      </c>
      <c r="E36" s="22" t="n">
        <v>46279</v>
      </c>
      <c r="F36" s="20" t="n">
        <v>5</v>
      </c>
      <c r="G36" s="22">
        <f>WORKDAY(E36,F36-1)</f>
        <v/>
      </c>
      <c r="H36" s="20" t="inlineStr">
        <is>
          <t>4.5</t>
        </is>
      </c>
      <c r="I36" s="20" t="inlineStr">
        <is>
          <t>High</t>
        </is>
      </c>
      <c r="J36" s="23" t="n">
        <v>0</v>
      </c>
      <c r="K36" s="20" t="inlineStr">
        <is>
          <t>Not started</t>
        </is>
      </c>
      <c r="L36" s="20" t="n">
        <v>16</v>
      </c>
      <c r="M36" s="20">
        <f>IF(K36="Done","Complete",IF(G36&lt;$H$5,"Late",IF(E36&lt;=$H$5,"Active","Planned")))</f>
        <v/>
      </c>
      <c r="N36" s="21" t="inlineStr">
        <is>
          <t>Monitor incidents, adoption and outcome metrics.</t>
        </is>
      </c>
      <c r="O36" s="14">
        <f>IF(AND(O$7&gt;=$E36,O$7&lt;=$G36),IF(O$7&lt;=$E36+ROUND(($G36-$E36)*$J36,0),2,1),"")</f>
        <v/>
      </c>
      <c r="P36" s="14">
        <f>IF(AND(P$7&gt;=$E36,P$7&lt;=$G36),IF(P$7&lt;=$E36+ROUND(($G36-$E36)*$J36,0),2,1),"")</f>
        <v/>
      </c>
      <c r="Q36" s="14">
        <f>IF(AND(Q$7&gt;=$E36,Q$7&lt;=$G36),IF(Q$7&lt;=$E36+ROUND(($G36-$E36)*$J36,0),2,1),"")</f>
        <v/>
      </c>
      <c r="R36" s="14">
        <f>IF(AND(R$7&gt;=$E36,R$7&lt;=$G36),IF(R$7&lt;=$E36+ROUND(($G36-$E36)*$J36,0),2,1),"")</f>
        <v/>
      </c>
      <c r="S36" s="14">
        <f>IF(AND(S$7&gt;=$E36,S$7&lt;=$G36),IF(S$7&lt;=$E36+ROUND(($G36-$E36)*$J36,0),2,1),"")</f>
        <v/>
      </c>
      <c r="T36" s="15">
        <f>IF(AND(T$7&gt;=$E36,T$7&lt;=$G36),IF(T$7&lt;=$E36+ROUND(($G36-$E36)*$J36,0),2,1),"")</f>
        <v/>
      </c>
      <c r="U36" s="15">
        <f>IF(AND(U$7&gt;=$E36,U$7&lt;=$G36),IF(U$7&lt;=$E36+ROUND(($G36-$E36)*$J36,0),2,1),"")</f>
        <v/>
      </c>
      <c r="V36" s="14">
        <f>IF(AND(V$7&gt;=$E36,V$7&lt;=$G36),IF(V$7&lt;=$E36+ROUND(($G36-$E36)*$J36,0),2,1),"")</f>
        <v/>
      </c>
      <c r="W36" s="14">
        <f>IF(AND(W$7&gt;=$E36,W$7&lt;=$G36),IF(W$7&lt;=$E36+ROUND(($G36-$E36)*$J36,0),2,1),"")</f>
        <v/>
      </c>
      <c r="X36" s="14">
        <f>IF(AND(X$7&gt;=$E36,X$7&lt;=$G36),IF(X$7&lt;=$E36+ROUND(($G36-$E36)*$J36,0),2,1),"")</f>
        <v/>
      </c>
      <c r="Y36" s="14">
        <f>IF(AND(Y$7&gt;=$E36,Y$7&lt;=$G36),IF(Y$7&lt;=$E36+ROUND(($G36-$E36)*$J36,0),2,1),"")</f>
        <v/>
      </c>
      <c r="Z36" s="14">
        <f>IF(AND(Z$7&gt;=$E36,Z$7&lt;=$G36),IF(Z$7&lt;=$E36+ROUND(($G36-$E36)*$J36,0),2,1),"")</f>
        <v/>
      </c>
      <c r="AA36" s="15">
        <f>IF(AND(AA$7&gt;=$E36,AA$7&lt;=$G36),IF(AA$7&lt;=$E36+ROUND(($G36-$E36)*$J36,0),2,1),"")</f>
        <v/>
      </c>
      <c r="AB36" s="15">
        <f>IF(AND(AB$7&gt;=$E36,AB$7&lt;=$G36),IF(AB$7&lt;=$E36+ROUND(($G36-$E36)*$J36,0),2,1),"")</f>
        <v/>
      </c>
      <c r="AC36" s="14">
        <f>IF(AND(AC$7&gt;=$E36,AC$7&lt;=$G36),IF(AC$7&lt;=$E36+ROUND(($G36-$E36)*$J36,0),2,1),"")</f>
        <v/>
      </c>
      <c r="AD36" s="14">
        <f>IF(AND(AD$7&gt;=$E36,AD$7&lt;=$G36),IF(AD$7&lt;=$E36+ROUND(($G36-$E36)*$J36,0),2,1),"")</f>
        <v/>
      </c>
      <c r="AE36" s="14">
        <f>IF(AND(AE$7&gt;=$E36,AE$7&lt;=$G36),IF(AE$7&lt;=$E36+ROUND(($G36-$E36)*$J36,0),2,1),"")</f>
        <v/>
      </c>
      <c r="AF36" s="14">
        <f>IF(AND(AF$7&gt;=$E36,AF$7&lt;=$G36),IF(AF$7&lt;=$E36+ROUND(($G36-$E36)*$J36,0),2,1),"")</f>
        <v/>
      </c>
      <c r="AG36" s="14">
        <f>IF(AND(AG$7&gt;=$E36,AG$7&lt;=$G36),IF(AG$7&lt;=$E36+ROUND(($G36-$E36)*$J36,0),2,1),"")</f>
        <v/>
      </c>
      <c r="AH36" s="15">
        <f>IF(AND(AH$7&gt;=$E36,AH$7&lt;=$G36),IF(AH$7&lt;=$E36+ROUND(($G36-$E36)*$J36,0),2,1),"")</f>
        <v/>
      </c>
      <c r="AI36" s="15">
        <f>IF(AND(AI$7&gt;=$E36,AI$7&lt;=$G36),IF(AI$7&lt;=$E36+ROUND(($G36-$E36)*$J36,0),2,1),"")</f>
        <v/>
      </c>
      <c r="AJ36" s="14">
        <f>IF(AND(AJ$7&gt;=$E36,AJ$7&lt;=$G36),IF(AJ$7&lt;=$E36+ROUND(($G36-$E36)*$J36,0),2,1),"")</f>
        <v/>
      </c>
      <c r="AK36" s="14">
        <f>IF(AND(AK$7&gt;=$E36,AK$7&lt;=$G36),IF(AK$7&lt;=$E36+ROUND(($G36-$E36)*$J36,0),2,1),"")</f>
        <v/>
      </c>
      <c r="AL36" s="14">
        <f>IF(AND(AL$7&gt;=$E36,AL$7&lt;=$G36),IF(AL$7&lt;=$E36+ROUND(($G36-$E36)*$J36,0),2,1),"")</f>
        <v/>
      </c>
      <c r="AM36" s="14">
        <f>IF(AND(AM$7&gt;=$E36,AM$7&lt;=$G36),IF(AM$7&lt;=$E36+ROUND(($G36-$E36)*$J36,0),2,1),"")</f>
        <v/>
      </c>
      <c r="AN36" s="14">
        <f>IF(AND(AN$7&gt;=$E36,AN$7&lt;=$G36),IF(AN$7&lt;=$E36+ROUND(($G36-$E36)*$J36,0),2,1),"")</f>
        <v/>
      </c>
      <c r="AO36" s="15">
        <f>IF(AND(AO$7&gt;=$E36,AO$7&lt;=$G36),IF(AO$7&lt;=$E36+ROUND(($G36-$E36)*$J36,0),2,1),"")</f>
        <v/>
      </c>
      <c r="AP36" s="15">
        <f>IF(AND(AP$7&gt;=$E36,AP$7&lt;=$G36),IF(AP$7&lt;=$E36+ROUND(($G36-$E36)*$J36,0),2,1),"")</f>
        <v/>
      </c>
      <c r="AQ36" s="14">
        <f>IF(AND(AQ$7&gt;=$E36,AQ$7&lt;=$G36),IF(AQ$7&lt;=$E36+ROUND(($G36-$E36)*$J36,0),2,1),"")</f>
        <v/>
      </c>
      <c r="AR36" s="14">
        <f>IF(AND(AR$7&gt;=$E36,AR$7&lt;=$G36),IF(AR$7&lt;=$E36+ROUND(($G36-$E36)*$J36,0),2,1),"")</f>
        <v/>
      </c>
      <c r="AS36" s="14">
        <f>IF(AND(AS$7&gt;=$E36,AS$7&lt;=$G36),IF(AS$7&lt;=$E36+ROUND(($G36-$E36)*$J36,0),2,1),"")</f>
        <v/>
      </c>
      <c r="AT36" s="14">
        <f>IF(AND(AT$7&gt;=$E36,AT$7&lt;=$G36),IF(AT$7&lt;=$E36+ROUND(($G36-$E36)*$J36,0),2,1),"")</f>
        <v/>
      </c>
      <c r="AU36" s="14">
        <f>IF(AND(AU$7&gt;=$E36,AU$7&lt;=$G36),IF(AU$7&lt;=$E36+ROUND(($G36-$E36)*$J36,0),2,1),"")</f>
        <v/>
      </c>
      <c r="AV36" s="15">
        <f>IF(AND(AV$7&gt;=$E36,AV$7&lt;=$G36),IF(AV$7&lt;=$E36+ROUND(($G36-$E36)*$J36,0),2,1),"")</f>
        <v/>
      </c>
      <c r="AW36" s="15">
        <f>IF(AND(AW$7&gt;=$E36,AW$7&lt;=$G36),IF(AW$7&lt;=$E36+ROUND(($G36-$E36)*$J36,0),2,1),"")</f>
        <v/>
      </c>
      <c r="AX36" s="14">
        <f>IF(AND(AX$7&gt;=$E36,AX$7&lt;=$G36),IF(AX$7&lt;=$E36+ROUND(($G36-$E36)*$J36,0),2,1),"")</f>
        <v/>
      </c>
      <c r="AY36" s="14">
        <f>IF(AND(AY$7&gt;=$E36,AY$7&lt;=$G36),IF(AY$7&lt;=$E36+ROUND(($G36-$E36)*$J36,0),2,1),"")</f>
        <v/>
      </c>
      <c r="AZ36" s="14">
        <f>IF(AND(AZ$7&gt;=$E36,AZ$7&lt;=$G36),IF(AZ$7&lt;=$E36+ROUND(($G36-$E36)*$J36,0),2,1),"")</f>
        <v/>
      </c>
      <c r="BA36" s="14">
        <f>IF(AND(BA$7&gt;=$E36,BA$7&lt;=$G36),IF(BA$7&lt;=$E36+ROUND(($G36-$E36)*$J36,0),2,1),"")</f>
        <v/>
      </c>
      <c r="BB36" s="14">
        <f>IF(AND(BB$7&gt;=$E36,BB$7&lt;=$G36),IF(BB$7&lt;=$E36+ROUND(($G36-$E36)*$J36,0),2,1),"")</f>
        <v/>
      </c>
      <c r="BC36" s="15">
        <f>IF(AND(BC$7&gt;=$E36,BC$7&lt;=$G36),IF(BC$7&lt;=$E36+ROUND(($G36-$E36)*$J36,0),2,1),"")</f>
        <v/>
      </c>
      <c r="BD36" s="15">
        <f>IF(AND(BD$7&gt;=$E36,BD$7&lt;=$G36),IF(BD$7&lt;=$E36+ROUND(($G36-$E36)*$J36,0),2,1),"")</f>
        <v/>
      </c>
      <c r="BE36" s="14">
        <f>IF(AND(BE$7&gt;=$E36,BE$7&lt;=$G36),IF(BE$7&lt;=$E36+ROUND(($G36-$E36)*$J36,0),2,1),"")</f>
        <v/>
      </c>
      <c r="BF36" s="14">
        <f>IF(AND(BF$7&gt;=$E36,BF$7&lt;=$G36),IF(BF$7&lt;=$E36+ROUND(($G36-$E36)*$J36,0),2,1),"")</f>
        <v/>
      </c>
      <c r="BG36" s="14">
        <f>IF(AND(BG$7&gt;=$E36,BG$7&lt;=$G36),IF(BG$7&lt;=$E36+ROUND(($G36-$E36)*$J36,0),2,1),"")</f>
        <v/>
      </c>
      <c r="BH36" s="14">
        <f>IF(AND(BH$7&gt;=$E36,BH$7&lt;=$G36),IF(BH$7&lt;=$E36+ROUND(($G36-$E36)*$J36,0),2,1),"")</f>
        <v/>
      </c>
      <c r="BI36" s="14">
        <f>IF(AND(BI$7&gt;=$E36,BI$7&lt;=$G36),IF(BI$7&lt;=$E36+ROUND(($G36-$E36)*$J36,0),2,1),"")</f>
        <v/>
      </c>
    </row>
  </sheetData>
  <autoFilter ref="A7:N36"/>
  <mergeCells count="8">
    <mergeCell ref="O6:AQ6"/>
    <mergeCell ref="A2:BB2"/>
    <mergeCell ref="A5:C5"/>
    <mergeCell ref="A1:BB1"/>
    <mergeCell ref="E5:F5"/>
    <mergeCell ref="K5:L5"/>
    <mergeCell ref="H5:I5"/>
    <mergeCell ref="AR6:BI6"/>
  </mergeCells>
  <conditionalFormatting sqref="O8:BI8">
    <cfRule type="cellIs" priority="1" operator="equal" dxfId="0">
      <formula>1</formula>
    </cfRule>
    <cfRule type="cellIs" priority="2" operator="equal" dxfId="1">
      <formula>2</formula>
    </cfRule>
    <cfRule type="cellIs" priority="3" operator="equal" dxfId="2">
      <formula>3</formula>
    </cfRule>
  </conditionalFormatting>
  <conditionalFormatting sqref="O9:BI9">
    <cfRule type="cellIs" priority="4" operator="equal" dxfId="0">
      <formula>1</formula>
    </cfRule>
    <cfRule type="cellIs" priority="5" operator="equal" dxfId="1">
      <formula>2</formula>
    </cfRule>
    <cfRule type="cellIs" priority="6" operator="equal" dxfId="2">
      <formula>3</formula>
    </cfRule>
  </conditionalFormatting>
  <conditionalFormatting sqref="O10:BI10">
    <cfRule type="cellIs" priority="7" operator="equal" dxfId="0">
      <formula>1</formula>
    </cfRule>
    <cfRule type="cellIs" priority="8" operator="equal" dxfId="1">
      <formula>2</formula>
    </cfRule>
    <cfRule type="cellIs" priority="9" operator="equal" dxfId="2">
      <formula>3</formula>
    </cfRule>
  </conditionalFormatting>
  <conditionalFormatting sqref="O11:BI11">
    <cfRule type="cellIs" priority="10" operator="equal" dxfId="0">
      <formula>1</formula>
    </cfRule>
    <cfRule type="cellIs" priority="11" operator="equal" dxfId="1">
      <formula>2</formula>
    </cfRule>
    <cfRule type="cellIs" priority="12" operator="equal" dxfId="2">
      <formula>3</formula>
    </cfRule>
  </conditionalFormatting>
  <conditionalFormatting sqref="O12:BI12">
    <cfRule type="cellIs" priority="13" operator="equal" dxfId="0">
      <formula>1</formula>
    </cfRule>
    <cfRule type="cellIs" priority="14" operator="equal" dxfId="1">
      <formula>2</formula>
    </cfRule>
    <cfRule type="cellIs" priority="15" operator="equal" dxfId="2">
      <formula>3</formula>
    </cfRule>
  </conditionalFormatting>
  <conditionalFormatting sqref="O13:BI13">
    <cfRule type="cellIs" priority="16" operator="equal" dxfId="0">
      <formula>1</formula>
    </cfRule>
    <cfRule type="cellIs" priority="17" operator="equal" dxfId="1">
      <formula>2</formula>
    </cfRule>
    <cfRule type="cellIs" priority="18" operator="equal" dxfId="2">
      <formula>3</formula>
    </cfRule>
  </conditionalFormatting>
  <conditionalFormatting sqref="O14:BI14">
    <cfRule type="cellIs" priority="19" operator="equal" dxfId="0">
      <formula>1</formula>
    </cfRule>
    <cfRule type="cellIs" priority="20" operator="equal" dxfId="1">
      <formula>2</formula>
    </cfRule>
    <cfRule type="cellIs" priority="21" operator="equal" dxfId="2">
      <formula>3</formula>
    </cfRule>
  </conditionalFormatting>
  <conditionalFormatting sqref="O15:BI15">
    <cfRule type="cellIs" priority="22" operator="equal" dxfId="0">
      <formula>1</formula>
    </cfRule>
    <cfRule type="cellIs" priority="23" operator="equal" dxfId="1">
      <formula>2</formula>
    </cfRule>
    <cfRule type="cellIs" priority="24" operator="equal" dxfId="2">
      <formula>3</formula>
    </cfRule>
  </conditionalFormatting>
  <conditionalFormatting sqref="O16:BI16">
    <cfRule type="cellIs" priority="25" operator="equal" dxfId="0">
      <formula>1</formula>
    </cfRule>
    <cfRule type="cellIs" priority="26" operator="equal" dxfId="1">
      <formula>2</formula>
    </cfRule>
    <cfRule type="cellIs" priority="27" operator="equal" dxfId="2">
      <formula>3</formula>
    </cfRule>
  </conditionalFormatting>
  <conditionalFormatting sqref="O17:BI17">
    <cfRule type="cellIs" priority="28" operator="equal" dxfId="0">
      <formula>1</formula>
    </cfRule>
    <cfRule type="cellIs" priority="29" operator="equal" dxfId="1">
      <formula>2</formula>
    </cfRule>
    <cfRule type="cellIs" priority="30" operator="equal" dxfId="2">
      <formula>3</formula>
    </cfRule>
  </conditionalFormatting>
  <conditionalFormatting sqref="O18:BI18">
    <cfRule type="cellIs" priority="31" operator="equal" dxfId="0">
      <formula>1</formula>
    </cfRule>
    <cfRule type="cellIs" priority="32" operator="equal" dxfId="1">
      <formula>2</formula>
    </cfRule>
    <cfRule type="cellIs" priority="33" operator="equal" dxfId="2">
      <formula>3</formula>
    </cfRule>
  </conditionalFormatting>
  <conditionalFormatting sqref="O19:BI19">
    <cfRule type="cellIs" priority="34" operator="equal" dxfId="0">
      <formula>1</formula>
    </cfRule>
    <cfRule type="cellIs" priority="35" operator="equal" dxfId="1">
      <formula>2</formula>
    </cfRule>
    <cfRule type="cellIs" priority="36" operator="equal" dxfId="2">
      <formula>3</formula>
    </cfRule>
  </conditionalFormatting>
  <conditionalFormatting sqref="O20:BI20">
    <cfRule type="cellIs" priority="37" operator="equal" dxfId="0">
      <formula>1</formula>
    </cfRule>
    <cfRule type="cellIs" priority="38" operator="equal" dxfId="1">
      <formula>2</formula>
    </cfRule>
    <cfRule type="cellIs" priority="39" operator="equal" dxfId="2">
      <formula>3</formula>
    </cfRule>
  </conditionalFormatting>
  <conditionalFormatting sqref="O21:BI21">
    <cfRule type="cellIs" priority="40" operator="equal" dxfId="0">
      <formula>1</formula>
    </cfRule>
    <cfRule type="cellIs" priority="41" operator="equal" dxfId="1">
      <formula>2</formula>
    </cfRule>
    <cfRule type="cellIs" priority="42" operator="equal" dxfId="2">
      <formula>3</formula>
    </cfRule>
  </conditionalFormatting>
  <conditionalFormatting sqref="O22:BI22">
    <cfRule type="cellIs" priority="43" operator="equal" dxfId="0">
      <formula>1</formula>
    </cfRule>
    <cfRule type="cellIs" priority="44" operator="equal" dxfId="1">
      <formula>2</formula>
    </cfRule>
    <cfRule type="cellIs" priority="45" operator="equal" dxfId="2">
      <formula>3</formula>
    </cfRule>
  </conditionalFormatting>
  <conditionalFormatting sqref="O23:BI23">
    <cfRule type="cellIs" priority="46" operator="equal" dxfId="0">
      <formula>1</formula>
    </cfRule>
    <cfRule type="cellIs" priority="47" operator="equal" dxfId="1">
      <formula>2</formula>
    </cfRule>
    <cfRule type="cellIs" priority="48" operator="equal" dxfId="2">
      <formula>3</formula>
    </cfRule>
  </conditionalFormatting>
  <conditionalFormatting sqref="O24:BI24">
    <cfRule type="cellIs" priority="49" operator="equal" dxfId="0">
      <formula>1</formula>
    </cfRule>
    <cfRule type="cellIs" priority="50" operator="equal" dxfId="1">
      <formula>2</formula>
    </cfRule>
    <cfRule type="cellIs" priority="51" operator="equal" dxfId="2">
      <formula>3</formula>
    </cfRule>
  </conditionalFormatting>
  <conditionalFormatting sqref="O25:BI25">
    <cfRule type="cellIs" priority="52" operator="equal" dxfId="0">
      <formula>1</formula>
    </cfRule>
    <cfRule type="cellIs" priority="53" operator="equal" dxfId="1">
      <formula>2</formula>
    </cfRule>
    <cfRule type="cellIs" priority="54" operator="equal" dxfId="2">
      <formula>3</formula>
    </cfRule>
  </conditionalFormatting>
  <conditionalFormatting sqref="O26:BI26">
    <cfRule type="cellIs" priority="55" operator="equal" dxfId="0">
      <formula>1</formula>
    </cfRule>
    <cfRule type="cellIs" priority="56" operator="equal" dxfId="1">
      <formula>2</formula>
    </cfRule>
    <cfRule type="cellIs" priority="57" operator="equal" dxfId="2">
      <formula>3</formula>
    </cfRule>
  </conditionalFormatting>
  <conditionalFormatting sqref="O27:BI27">
    <cfRule type="cellIs" priority="58" operator="equal" dxfId="0">
      <formula>1</formula>
    </cfRule>
    <cfRule type="cellIs" priority="59" operator="equal" dxfId="1">
      <formula>2</formula>
    </cfRule>
    <cfRule type="cellIs" priority="60" operator="equal" dxfId="2">
      <formula>3</formula>
    </cfRule>
  </conditionalFormatting>
  <conditionalFormatting sqref="O28:BI28">
    <cfRule type="cellIs" priority="61" operator="equal" dxfId="0">
      <formula>1</formula>
    </cfRule>
    <cfRule type="cellIs" priority="62" operator="equal" dxfId="1">
      <formula>2</formula>
    </cfRule>
    <cfRule type="cellIs" priority="63" operator="equal" dxfId="2">
      <formula>3</formula>
    </cfRule>
  </conditionalFormatting>
  <conditionalFormatting sqref="O29:BI29">
    <cfRule type="cellIs" priority="64" operator="equal" dxfId="0">
      <formula>1</formula>
    </cfRule>
    <cfRule type="cellIs" priority="65" operator="equal" dxfId="1">
      <formula>2</formula>
    </cfRule>
    <cfRule type="cellIs" priority="66" operator="equal" dxfId="2">
      <formula>3</formula>
    </cfRule>
  </conditionalFormatting>
  <conditionalFormatting sqref="O30:BI30">
    <cfRule type="cellIs" priority="67" operator="equal" dxfId="0">
      <formula>1</formula>
    </cfRule>
    <cfRule type="cellIs" priority="68" operator="equal" dxfId="1">
      <formula>2</formula>
    </cfRule>
    <cfRule type="cellIs" priority="69" operator="equal" dxfId="2">
      <formula>3</formula>
    </cfRule>
  </conditionalFormatting>
  <conditionalFormatting sqref="O31:BI31">
    <cfRule type="cellIs" priority="70" operator="equal" dxfId="0">
      <formula>1</formula>
    </cfRule>
    <cfRule type="cellIs" priority="71" operator="equal" dxfId="1">
      <formula>2</formula>
    </cfRule>
    <cfRule type="cellIs" priority="72" operator="equal" dxfId="2">
      <formula>3</formula>
    </cfRule>
  </conditionalFormatting>
  <conditionalFormatting sqref="O32:BI32">
    <cfRule type="cellIs" priority="73" operator="equal" dxfId="0">
      <formula>1</formula>
    </cfRule>
    <cfRule type="cellIs" priority="74" operator="equal" dxfId="1">
      <formula>2</formula>
    </cfRule>
    <cfRule type="cellIs" priority="75" operator="equal" dxfId="2">
      <formula>3</formula>
    </cfRule>
  </conditionalFormatting>
  <conditionalFormatting sqref="O33:BI33">
    <cfRule type="cellIs" priority="76" operator="equal" dxfId="0">
      <formula>1</formula>
    </cfRule>
    <cfRule type="cellIs" priority="77" operator="equal" dxfId="1">
      <formula>2</formula>
    </cfRule>
    <cfRule type="cellIs" priority="78" operator="equal" dxfId="2">
      <formula>3</formula>
    </cfRule>
  </conditionalFormatting>
  <conditionalFormatting sqref="O34:BI34">
    <cfRule type="cellIs" priority="79" operator="equal" dxfId="0">
      <formula>1</formula>
    </cfRule>
    <cfRule type="cellIs" priority="80" operator="equal" dxfId="1">
      <formula>2</formula>
    </cfRule>
    <cfRule type="cellIs" priority="81" operator="equal" dxfId="2">
      <formula>3</formula>
    </cfRule>
  </conditionalFormatting>
  <conditionalFormatting sqref="O35:BI35">
    <cfRule type="cellIs" priority="82" operator="equal" dxfId="0">
      <formula>1</formula>
    </cfRule>
    <cfRule type="cellIs" priority="83" operator="equal" dxfId="1">
      <formula>2</formula>
    </cfRule>
    <cfRule type="cellIs" priority="84" operator="equal" dxfId="2">
      <formula>3</formula>
    </cfRule>
  </conditionalFormatting>
  <conditionalFormatting sqref="O36:BI36">
    <cfRule type="cellIs" priority="85" operator="equal" dxfId="0">
      <formula>1</formula>
    </cfRule>
    <cfRule type="cellIs" priority="86" operator="equal" dxfId="1">
      <formula>2</formula>
    </cfRule>
    <cfRule type="cellIs" priority="87" operator="equal" dxfId="2">
      <formula>3</formula>
    </cfRule>
  </conditionalFormatting>
  <conditionalFormatting sqref="O7:BI36">
    <cfRule type="expression" priority="88" dxfId="3">
      <formula>O$7=$H$5</formula>
    </cfRule>
  </conditionalFormatting>
  <conditionalFormatting sqref="K8:K36">
    <cfRule type="expression" priority="89" dxfId="4">
      <formula>K8="Blocked"</formula>
    </cfRule>
  </conditionalFormatting>
  <conditionalFormatting sqref="M8:M36">
    <cfRule type="expression" priority="90" dxfId="4">
      <formula>M8="Late"</formula>
    </cfRule>
  </conditionalFormatting>
  <conditionalFormatting sqref="I8:I36">
    <cfRule type="expression" priority="91" dxfId="5">
      <formula>I8="Critical"</formula>
    </cfRule>
  </conditionalFormatting>
  <dataValidations count="4">
    <dataValidation sqref="K8 K9 K10 K11 K12 K13 K14 K15 K16 K17 K18 K19 K20 K21 K22 K23 K24 K25 K26 K27 K28 K29 K30 K31 K32 K33 K34 K35 K36" showDropDown="0" showInputMessage="0" showErrorMessage="0" allowBlank="0" type="list">
      <formula1>"Not started,In progress,Blocked,Done"</formula1>
    </dataValidation>
    <dataValidation sqref="I8 I9 I10 I11 I12 I13 I14 I15 I16 I17 I18 I19 I20 I21 I22 I23 I24 I25 I26 I27 I28 I29 I30 I31 I32 I33 I34 I35 I36" showDropDown="0" showInputMessage="0" showErrorMessage="0" allowBlank="0" type="list">
      <formula1>"Low,Medium,High,Critical"</formula1>
    </dataValidation>
    <dataValidation sqref="C8 C9 C10 C11 C12 C13 C14 C15 C16 C17 C18 C19 C20 C21 C22 C23 C24 C25 C26 C27 C28 C29 C30 C31 C32 C33 C34 C35 C36" showDropDown="0" showInputMessage="0" showErrorMessage="0" allowBlank="0" type="list">
      <formula1>"Phase,Task,Milestone"</formula1>
    </dataValidation>
    <dataValidation sqref="D8 D9 D10 D11 D12 D13 D14 D15 D16 D17 D18 D19 D20 D21 D22 D23 D24 D25 D26 D27 D28 D29 D30 D31 D32 D33 D34 D35 D36" showDropDown="0" showInputMessage="0" showErrorMessage="0" allowBlank="0" type="list">
      <formula1>"Product Owner,Developer 1,Developer 2,QA"</formula1>
    </dataValidation>
  </dataValidations>
  <pageMargins left="0.75" right="0.75" top="1" bottom="1" header="0.5" footer="0.5"/>
  <pageSetup orientation="landscape" paperSize="8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7"/>
  <sheetViews>
    <sheetView showGridLines="0" zoomScale="9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0" customWidth="1" min="1" max="1"/>
    <col width="17" customWidth="1" min="2" max="2"/>
    <col width="17" customWidth="1" min="3" max="3"/>
    <col width="13" customWidth="1" min="4" max="4"/>
    <col width="17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</cols>
  <sheetData>
    <row r="1" ht="28" customHeight="1">
      <c r="A1" s="24" t="inlineStr">
        <is>
          <t>TEAM CAPACITY</t>
        </is>
      </c>
    </row>
    <row r="3">
      <c r="A3" s="25" t="inlineStr">
        <is>
          <t>Role</t>
        </is>
      </c>
      <c r="B3" s="25" t="inlineStr">
        <is>
          <t>Available hours</t>
        </is>
      </c>
      <c r="C3" s="25" t="inlineStr">
        <is>
          <t>Assigned hours</t>
        </is>
      </c>
      <c r="D3" s="25" t="inlineStr">
        <is>
          <t>Utilization</t>
        </is>
      </c>
      <c r="E3" s="25" t="inlineStr">
        <is>
          <t>Capacity flag</t>
        </is>
      </c>
      <c r="F3" s="25" t="inlineStr">
        <is>
          <t>Week 1</t>
        </is>
      </c>
      <c r="G3" s="25" t="inlineStr">
        <is>
          <t>Week 2</t>
        </is>
      </c>
      <c r="H3" s="25" t="inlineStr">
        <is>
          <t>Week 3</t>
        </is>
      </c>
      <c r="I3" s="25" t="inlineStr">
        <is>
          <t>Week 4</t>
        </is>
      </c>
      <c r="J3" s="25" t="inlineStr">
        <is>
          <t>Week 5</t>
        </is>
      </c>
    </row>
    <row r="4">
      <c r="A4" s="26" t="inlineStr">
        <is>
          <t>Product Owner</t>
        </is>
      </c>
      <c r="B4" s="27" t="n">
        <v>120</v>
      </c>
      <c r="C4" s="27">
        <f>SUMIF('Project Gantt'!$D$8:$D$36,A4,'Project Gantt'!$L$8:$L$36)</f>
        <v/>
      </c>
      <c r="D4" s="28">
        <f>IFERROR(C4/B4,0)</f>
        <v/>
      </c>
      <c r="E4" s="27">
        <f>IF(D4&gt;1,"Overallocated",IF(D4&gt;0.85,"Watch","Available"))</f>
        <v/>
      </c>
      <c r="F4" s="27">
        <f>SUMPRODUCT(('Project Gantt'!$D$8:$D$36=A4)*('Project Gantt'!$E$8:$E$36&lt;='Project Gantt'!$E$5+6)*('Project Gantt'!$G$8:$G$36&gt;='Project Gantt'!$E$5+0)*'Project Gantt'!$L$8:$L$36)</f>
        <v/>
      </c>
      <c r="G4" s="27">
        <f>SUMPRODUCT(('Project Gantt'!$D$8:$D$36=A4)*('Project Gantt'!$E$8:$E$36&lt;='Project Gantt'!$E$5+13)*('Project Gantt'!$G$8:$G$36&gt;='Project Gantt'!$E$5+7)*'Project Gantt'!$L$8:$L$36)</f>
        <v/>
      </c>
      <c r="H4" s="27">
        <f>SUMPRODUCT(('Project Gantt'!$D$8:$D$36=A4)*('Project Gantt'!$E$8:$E$36&lt;='Project Gantt'!$E$5+20)*('Project Gantt'!$G$8:$G$36&gt;='Project Gantt'!$E$5+14)*'Project Gantt'!$L$8:$L$36)</f>
        <v/>
      </c>
      <c r="I4" s="27">
        <f>SUMPRODUCT(('Project Gantt'!$D$8:$D$36=A4)*('Project Gantt'!$E$8:$E$36&lt;='Project Gantt'!$E$5+27)*('Project Gantt'!$G$8:$G$36&gt;='Project Gantt'!$E$5+21)*'Project Gantt'!$L$8:$L$36)</f>
        <v/>
      </c>
      <c r="J4" s="27">
        <f>SUMPRODUCT(('Project Gantt'!$D$8:$D$36=A4)*('Project Gantt'!$E$8:$E$36&lt;='Project Gantt'!$E$5+34)*('Project Gantt'!$G$8:$G$36&gt;='Project Gantt'!$E$5+28)*'Project Gantt'!$L$8:$L$36)</f>
        <v/>
      </c>
    </row>
    <row r="5">
      <c r="A5" s="29" t="inlineStr">
        <is>
          <t>Developer 1</t>
        </is>
      </c>
      <c r="B5" s="30" t="n">
        <v>200</v>
      </c>
      <c r="C5" s="30">
        <f>SUMIF('Project Gantt'!$D$8:$D$36,A5,'Project Gantt'!$L$8:$L$36)</f>
        <v/>
      </c>
      <c r="D5" s="31">
        <f>IFERROR(C5/B5,0)</f>
        <v/>
      </c>
      <c r="E5" s="30">
        <f>IF(D5&gt;1,"Overallocated",IF(D5&gt;0.85,"Watch","Available"))</f>
        <v/>
      </c>
      <c r="F5" s="30">
        <f>SUMPRODUCT(('Project Gantt'!$D$8:$D$36=A5)*('Project Gantt'!$E$8:$E$36&lt;='Project Gantt'!$E$5+6)*('Project Gantt'!$G$8:$G$36&gt;='Project Gantt'!$E$5+0)*'Project Gantt'!$L$8:$L$36)</f>
        <v/>
      </c>
      <c r="G5" s="30">
        <f>SUMPRODUCT(('Project Gantt'!$D$8:$D$36=A5)*('Project Gantt'!$E$8:$E$36&lt;='Project Gantt'!$E$5+13)*('Project Gantt'!$G$8:$G$36&gt;='Project Gantt'!$E$5+7)*'Project Gantt'!$L$8:$L$36)</f>
        <v/>
      </c>
      <c r="H5" s="30">
        <f>SUMPRODUCT(('Project Gantt'!$D$8:$D$36=A5)*('Project Gantt'!$E$8:$E$36&lt;='Project Gantt'!$E$5+20)*('Project Gantt'!$G$8:$G$36&gt;='Project Gantt'!$E$5+14)*'Project Gantt'!$L$8:$L$36)</f>
        <v/>
      </c>
      <c r="I5" s="30">
        <f>SUMPRODUCT(('Project Gantt'!$D$8:$D$36=A5)*('Project Gantt'!$E$8:$E$36&lt;='Project Gantt'!$E$5+27)*('Project Gantt'!$G$8:$G$36&gt;='Project Gantt'!$E$5+21)*'Project Gantt'!$L$8:$L$36)</f>
        <v/>
      </c>
      <c r="J5" s="30">
        <f>SUMPRODUCT(('Project Gantt'!$D$8:$D$36=A5)*('Project Gantt'!$E$8:$E$36&lt;='Project Gantt'!$E$5+34)*('Project Gantt'!$G$8:$G$36&gt;='Project Gantt'!$E$5+28)*'Project Gantt'!$L$8:$L$36)</f>
        <v/>
      </c>
    </row>
    <row r="6">
      <c r="A6" s="26" t="inlineStr">
        <is>
          <t>Developer 2</t>
        </is>
      </c>
      <c r="B6" s="27" t="n">
        <v>200</v>
      </c>
      <c r="C6" s="27">
        <f>SUMIF('Project Gantt'!$D$8:$D$36,A6,'Project Gantt'!$L$8:$L$36)</f>
        <v/>
      </c>
      <c r="D6" s="28">
        <f>IFERROR(C6/B6,0)</f>
        <v/>
      </c>
      <c r="E6" s="27">
        <f>IF(D6&gt;1,"Overallocated",IF(D6&gt;0.85,"Watch","Available"))</f>
        <v/>
      </c>
      <c r="F6" s="27">
        <f>SUMPRODUCT(('Project Gantt'!$D$8:$D$36=A6)*('Project Gantt'!$E$8:$E$36&lt;='Project Gantt'!$E$5+6)*('Project Gantt'!$G$8:$G$36&gt;='Project Gantt'!$E$5+0)*'Project Gantt'!$L$8:$L$36)</f>
        <v/>
      </c>
      <c r="G6" s="27">
        <f>SUMPRODUCT(('Project Gantt'!$D$8:$D$36=A6)*('Project Gantt'!$E$8:$E$36&lt;='Project Gantt'!$E$5+13)*('Project Gantt'!$G$8:$G$36&gt;='Project Gantt'!$E$5+7)*'Project Gantt'!$L$8:$L$36)</f>
        <v/>
      </c>
      <c r="H6" s="27">
        <f>SUMPRODUCT(('Project Gantt'!$D$8:$D$36=A6)*('Project Gantt'!$E$8:$E$36&lt;='Project Gantt'!$E$5+20)*('Project Gantt'!$G$8:$G$36&gt;='Project Gantt'!$E$5+14)*'Project Gantt'!$L$8:$L$36)</f>
        <v/>
      </c>
      <c r="I6" s="27">
        <f>SUMPRODUCT(('Project Gantt'!$D$8:$D$36=A6)*('Project Gantt'!$E$8:$E$36&lt;='Project Gantt'!$E$5+27)*('Project Gantt'!$G$8:$G$36&gt;='Project Gantt'!$E$5+21)*'Project Gantt'!$L$8:$L$36)</f>
        <v/>
      </c>
      <c r="J6" s="27">
        <f>SUMPRODUCT(('Project Gantt'!$D$8:$D$36=A6)*('Project Gantt'!$E$8:$E$36&lt;='Project Gantt'!$E$5+34)*('Project Gantt'!$G$8:$G$36&gt;='Project Gantt'!$E$5+28)*'Project Gantt'!$L$8:$L$36)</f>
        <v/>
      </c>
    </row>
    <row r="7">
      <c r="A7" s="29" t="inlineStr">
        <is>
          <t>QA</t>
        </is>
      </c>
      <c r="B7" s="30" t="n">
        <v>160</v>
      </c>
      <c r="C7" s="30">
        <f>SUMIF('Project Gantt'!$D$8:$D$36,A7,'Project Gantt'!$L$8:$L$36)</f>
        <v/>
      </c>
      <c r="D7" s="31">
        <f>IFERROR(C7/B7,0)</f>
        <v/>
      </c>
      <c r="E7" s="30">
        <f>IF(D7&gt;1,"Overallocated",IF(D7&gt;0.85,"Watch","Available"))</f>
        <v/>
      </c>
      <c r="F7" s="30">
        <f>SUMPRODUCT(('Project Gantt'!$D$8:$D$36=A7)*('Project Gantt'!$E$8:$E$36&lt;='Project Gantt'!$E$5+6)*('Project Gantt'!$G$8:$G$36&gt;='Project Gantt'!$E$5+0)*'Project Gantt'!$L$8:$L$36)</f>
        <v/>
      </c>
      <c r="G7" s="30">
        <f>SUMPRODUCT(('Project Gantt'!$D$8:$D$36=A7)*('Project Gantt'!$E$8:$E$36&lt;='Project Gantt'!$E$5+13)*('Project Gantt'!$G$8:$G$36&gt;='Project Gantt'!$E$5+7)*'Project Gantt'!$L$8:$L$36)</f>
        <v/>
      </c>
      <c r="H7" s="30">
        <f>SUMPRODUCT(('Project Gantt'!$D$8:$D$36=A7)*('Project Gantt'!$E$8:$E$36&lt;='Project Gantt'!$E$5+20)*('Project Gantt'!$G$8:$G$36&gt;='Project Gantt'!$E$5+14)*'Project Gantt'!$L$8:$L$36)</f>
        <v/>
      </c>
      <c r="I7" s="30">
        <f>SUMPRODUCT(('Project Gantt'!$D$8:$D$36=A7)*('Project Gantt'!$E$8:$E$36&lt;='Project Gantt'!$E$5+27)*('Project Gantt'!$G$8:$G$36&gt;='Project Gantt'!$E$5+21)*'Project Gantt'!$L$8:$L$36)</f>
        <v/>
      </c>
      <c r="J7" s="30">
        <f>SUMPRODUCT(('Project Gantt'!$D$8:$D$36=A7)*('Project Gantt'!$E$8:$E$36&lt;='Project Gantt'!$E$5+34)*('Project Gantt'!$G$8:$G$36&gt;='Project Gantt'!$E$5+28)*'Project Gantt'!$L$8:$L$36)</f>
        <v/>
      </c>
    </row>
  </sheetData>
  <mergeCells count="1">
    <mergeCell ref="A1:J1"/>
  </mergeCells>
  <conditionalFormatting sqref="D4:D7">
    <cfRule type="cellIs" priority="1" operator="greaterThan" dxfId="6">
      <formula>1</formula>
    </cfRule>
    <cfRule type="cellIs" priority="2" operator="between" dxfId="7">
      <formula>0.85</formula>
      <formula>1</formula>
    </cfRule>
    <cfRule type="cellIs" priority="3" operator="lessThan" dxfId="8">
      <formula>0.85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8"/>
  <sheetViews>
    <sheetView showGridLines="0" zoomScale="85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9" customWidth="1" min="1" max="1"/>
    <col width="15" customWidth="1" min="2" max="2"/>
    <col width="43" customWidth="1" min="3" max="3"/>
    <col width="13" customWidth="1" min="4" max="4"/>
    <col width="10" customWidth="1" min="5" max="5"/>
    <col width="10" customWidth="1" min="6" max="6"/>
    <col width="17" customWidth="1" min="7" max="7"/>
    <col width="50" customWidth="1" min="8" max="8"/>
    <col width="14" customWidth="1" min="9" max="9"/>
    <col width="14" customWidth="1" min="10" max="10"/>
  </cols>
  <sheetData>
    <row r="1" ht="28" customHeight="1">
      <c r="A1" s="32" t="inlineStr">
        <is>
          <t>RAID LOG — RISKS, ASSUMPTIONS, ISSUES AND DEPENDENCIES</t>
        </is>
      </c>
    </row>
    <row r="3">
      <c r="A3" s="33" t="inlineStr">
        <is>
          <t>ID</t>
        </is>
      </c>
      <c r="B3" s="33" t="inlineStr">
        <is>
          <t>Type</t>
        </is>
      </c>
      <c r="C3" s="33" t="inlineStr">
        <is>
          <t>Description</t>
        </is>
      </c>
      <c r="D3" s="33" t="inlineStr">
        <is>
          <t>Probability</t>
        </is>
      </c>
      <c r="E3" s="33" t="inlineStr">
        <is>
          <t>Impact</t>
        </is>
      </c>
      <c r="F3" s="33" t="inlineStr">
        <is>
          <t>Score</t>
        </is>
      </c>
      <c r="G3" s="33" t="inlineStr">
        <is>
          <t>Owner</t>
        </is>
      </c>
      <c r="H3" s="33" t="inlineStr">
        <is>
          <t>Mitigation / response</t>
        </is>
      </c>
      <c r="I3" s="33" t="inlineStr">
        <is>
          <t>Due date</t>
        </is>
      </c>
      <c r="J3" s="33" t="inlineStr">
        <is>
          <t>Status</t>
        </is>
      </c>
    </row>
    <row r="4" ht="40" customHeight="1">
      <c r="A4" s="34" t="inlineStr">
        <is>
          <t>R-01</t>
        </is>
      </c>
      <c r="B4" s="35" t="inlineStr">
        <is>
          <t>Risk</t>
        </is>
      </c>
      <c r="C4" s="36" t="inlineStr">
        <is>
          <t>QA becomes the bottleneck when both features reach test simultaneously.</t>
        </is>
      </c>
      <c r="D4" s="34" t="n">
        <v>4</v>
      </c>
      <c r="E4" s="34" t="n">
        <v>5</v>
      </c>
      <c r="F4" s="34">
        <f>D4*E4</f>
        <v/>
      </c>
      <c r="G4" s="35" t="inlineStr">
        <is>
          <t>QA</t>
        </is>
      </c>
      <c r="H4" s="36" t="inlineStr">
        <is>
          <t>Move test design earlier; reserve regression capacity; developers support automation.</t>
        </is>
      </c>
      <c r="I4" s="37" t="n">
        <v>46255</v>
      </c>
      <c r="J4" s="35" t="inlineStr">
        <is>
          <t>Open</t>
        </is>
      </c>
    </row>
    <row r="5" ht="40" customHeight="1">
      <c r="A5" s="38" t="inlineStr">
        <is>
          <t>R-02</t>
        </is>
      </c>
      <c r="B5" s="39" t="inlineStr">
        <is>
          <t>Risk</t>
        </is>
      </c>
      <c r="C5" s="40" t="inlineStr">
        <is>
          <t>Notification provider sandbox is unstable.</t>
        </is>
      </c>
      <c r="D5" s="38" t="n">
        <v>3</v>
      </c>
      <c r="E5" s="38" t="n">
        <v>4</v>
      </c>
      <c r="F5" s="38">
        <f>D5*E5</f>
        <v/>
      </c>
      <c r="G5" s="39" t="inlineStr">
        <is>
          <t>Developer 2</t>
        </is>
      </c>
      <c r="H5" s="40" t="inlineStr">
        <is>
          <t>Use a deterministic mock and keep provider validation outside the critical path.</t>
        </is>
      </c>
      <c r="I5" s="41" t="n">
        <v>46253</v>
      </c>
      <c r="J5" s="39" t="inlineStr">
        <is>
          <t>Mitigating</t>
        </is>
      </c>
    </row>
    <row r="6" ht="40" customHeight="1">
      <c r="A6" s="34" t="inlineStr">
        <is>
          <t>A-01</t>
        </is>
      </c>
      <c r="B6" s="35" t="inlineStr">
        <is>
          <t>Assumption</t>
        </is>
      </c>
      <c r="C6" s="36" t="inlineStr">
        <is>
          <t>Product Owner can answer story questions within one business day.</t>
        </is>
      </c>
      <c r="D6" s="34" t="n">
        <v>2</v>
      </c>
      <c r="E6" s="34" t="n">
        <v>4</v>
      </c>
      <c r="F6" s="34">
        <f>D6*E6</f>
        <v/>
      </c>
      <c r="G6" s="35" t="inlineStr">
        <is>
          <t>Product Owner</t>
        </is>
      </c>
      <c r="H6" s="36" t="inlineStr">
        <is>
          <t>Escalate unanswered decisions in the daily checkpoint.</t>
        </is>
      </c>
      <c r="I6" s="37" t="n">
        <v>46248</v>
      </c>
      <c r="J6" s="35" t="inlineStr">
        <is>
          <t>Accepted</t>
        </is>
      </c>
    </row>
    <row r="7" ht="40" customHeight="1">
      <c r="A7" s="38" t="inlineStr">
        <is>
          <t>D-01</t>
        </is>
      </c>
      <c r="B7" s="39" t="inlineStr">
        <is>
          <t>Dependency</t>
        </is>
      </c>
      <c r="C7" s="40" t="inlineStr">
        <is>
          <t>Security review must finish before production readiness.</t>
        </is>
      </c>
      <c r="D7" s="38" t="n">
        <v>3</v>
      </c>
      <c r="E7" s="38" t="n">
        <v>5</v>
      </c>
      <c r="F7" s="38">
        <f>D7*E7</f>
        <v/>
      </c>
      <c r="G7" s="39" t="inlineStr">
        <is>
          <t>Developer 1</t>
        </is>
      </c>
      <c r="H7" s="40" t="inlineStr">
        <is>
          <t>Book review in week two and provide architecture evidence early.</t>
        </is>
      </c>
      <c r="I7" s="41" t="n">
        <v>46274</v>
      </c>
      <c r="J7" s="39" t="inlineStr">
        <is>
          <t>Open</t>
        </is>
      </c>
    </row>
    <row r="8" ht="40" customHeight="1">
      <c r="A8" s="34" t="inlineStr">
        <is>
          <t>I-01</t>
        </is>
      </c>
      <c r="B8" s="35" t="inlineStr">
        <is>
          <t>Issue</t>
        </is>
      </c>
      <c r="C8" s="36" t="inlineStr">
        <is>
          <t>Onboarding accessibility defects found during early QA.</t>
        </is>
      </c>
      <c r="D8" s="34" t="n">
        <v>4</v>
      </c>
      <c r="E8" s="34" t="n">
        <v>3</v>
      </c>
      <c r="F8" s="34">
        <f>D8*E8</f>
        <v/>
      </c>
      <c r="G8" s="35" t="inlineStr">
        <is>
          <t>Developer 2</t>
        </is>
      </c>
      <c r="H8" s="36" t="inlineStr">
        <is>
          <t>Correct keyboard focus and error announcements before integration review.</t>
        </is>
      </c>
      <c r="I8" s="37" t="n">
        <v>46258</v>
      </c>
      <c r="J8" s="35" t="inlineStr">
        <is>
          <t>In progress</t>
        </is>
      </c>
    </row>
  </sheetData>
  <mergeCells count="1">
    <mergeCell ref="A1:J1"/>
  </mergeCells>
  <conditionalFormatting sqref="F4:F8">
    <cfRule type="cellIs" priority="1" operator="greaterThanOrEqual" dxfId="6">
      <formula>15</formula>
    </cfRule>
    <cfRule type="cellIs" priority="2" operator="between" dxfId="7">
      <formula>8</formula>
      <formula>14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1"/>
  <sheetViews>
    <sheetView showGridLines="0" zoomScale="90"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95" customWidth="1" min="3" max="3"/>
  </cols>
  <sheetData>
    <row r="1" ht="28" customHeight="1">
      <c r="A1" s="24" t="inlineStr">
        <is>
          <t>HOW TO USE THIS TEMPLATE</t>
        </is>
      </c>
    </row>
    <row r="3">
      <c r="A3" s="42" t="inlineStr">
        <is>
          <t>Step</t>
        </is>
      </c>
      <c r="B3" s="42" t="inlineStr">
        <is>
          <t>Area</t>
        </is>
      </c>
      <c r="C3" s="42" t="inlineStr">
        <is>
          <t>Instruction</t>
        </is>
      </c>
    </row>
    <row r="4" ht="42" customHeight="1">
      <c r="A4" s="43" t="inlineStr">
        <is>
          <t>1</t>
        </is>
      </c>
      <c r="B4" s="44" t="inlineStr">
        <is>
          <t>Update the project controls</t>
        </is>
      </c>
      <c r="C4" s="36" t="inlineStr">
        <is>
          <t>Change Project, Baseline start, Status date, Target release and Working days/week in the Project Gantt sheet.</t>
        </is>
      </c>
    </row>
    <row r="5" ht="42" customHeight="1">
      <c r="A5" s="45" t="inlineStr">
        <is>
          <t>2</t>
        </is>
      </c>
      <c r="B5" s="46" t="inlineStr">
        <is>
          <t>Edit the work breakdown structure</t>
        </is>
      </c>
      <c r="C5" s="40" t="inlineStr">
        <is>
          <t>Replace the example rows with phases, tasks and milestones. Keep WBS identifiers unique.</t>
        </is>
      </c>
    </row>
    <row r="6" ht="42" customHeight="1">
      <c r="A6" s="43" t="inlineStr">
        <is>
          <t>3</t>
        </is>
      </c>
      <c r="B6" s="44" t="inlineStr">
        <is>
          <t>Assign owners and effort</t>
        </is>
      </c>
      <c r="C6" s="36" t="inlineStr">
        <is>
          <t>Choose Product Owner, Developer 1, Developer 2 or QA and enter estimated effort in hours.</t>
        </is>
      </c>
    </row>
    <row r="7" ht="42" customHeight="1">
      <c r="A7" s="45" t="inlineStr">
        <is>
          <t>4</t>
        </is>
      </c>
      <c r="B7" s="46" t="inlineStr">
        <is>
          <t>Maintain dates and dependencies</t>
        </is>
      </c>
      <c r="C7" s="40" t="inlineStr">
        <is>
          <t>Start and Duration are inputs. Finish is calculated with WORKDAY. Use Predecessor as a readable reference.</t>
        </is>
      </c>
    </row>
    <row r="8" ht="42" customHeight="1">
      <c r="A8" s="43" t="inlineStr">
        <is>
          <t>5</t>
        </is>
      </c>
      <c r="B8" s="44" t="inlineStr">
        <is>
          <t>Track delivery progress</t>
        </is>
      </c>
      <c r="C8" s="36" t="inlineStr">
        <is>
          <t>Update Progress and Status. The green portion of each bar represents completed work; blue represents remaining work.</t>
        </is>
      </c>
    </row>
    <row r="9" ht="42" customHeight="1">
      <c r="A9" s="45" t="inlineStr">
        <is>
          <t>6</t>
        </is>
      </c>
      <c r="B9" s="46" t="inlineStr">
        <is>
          <t>Review capacity</t>
        </is>
      </c>
      <c r="C9" s="40" t="inlineStr">
        <is>
          <t>The Team Capacity sheet compares assigned effort with available hours and flags potential over-allocation.</t>
        </is>
      </c>
    </row>
    <row r="10" ht="42" customHeight="1">
      <c r="A10" s="43" t="inlineStr">
        <is>
          <t>7</t>
        </is>
      </c>
      <c r="B10" s="44" t="inlineStr">
        <is>
          <t>Maintain the RAID log</t>
        </is>
      </c>
      <c r="C10" s="36" t="inlineStr">
        <is>
          <t>Record risks, assumptions, issues and dependencies with owners, mitigation actions and due dates.</t>
        </is>
      </c>
    </row>
    <row r="11" ht="42" customHeight="1">
      <c r="A11" s="45" t="inlineStr">
        <is>
          <t>8</t>
        </is>
      </c>
      <c r="B11" s="46" t="inlineStr">
        <is>
          <t>Use in Excel, Google Sheets or LibreOffice</t>
        </is>
      </c>
      <c r="C11" s="40" t="inlineStr">
        <is>
          <t>The workbook uses standard formulas and formatting. On import, allow the application to recalculate formulas.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2026-07-30T05:44:41Z</dcterms:created>
  <dcterms:modified xmlns:dcterms="http://purl.org/dc/terms/" xmlns:xsi="http://www.w3.org/2001/XMLSchema-instance" xsi:type="dcterms:W3CDTF">2026-07-30T05:44:42Z</dcterms:modified>
</cp:coreProperties>
</file>